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9696" windowHeight="7296" activeTab="1"/>
  </bookViews>
  <sheets>
    <sheet name="Ausgaben per 2.10.2001" sheetId="1" r:id="rId1"/>
    <sheet name="Einnahmen per 2.10.2001" sheetId="2" r:id="rId2"/>
  </sheets>
  <definedNames>
    <definedName name="_xlnm.Print_Area" localSheetId="0">'Ausgaben per 2.10.2001'!$A$1:$F$82</definedName>
    <definedName name="_xlnm.Print_Titles" localSheetId="0">'Ausgaben per 2.10.2001'!$1:$1</definedName>
  </definedNames>
  <calcPr fullCalcOnLoad="1"/>
  <oleSize ref="A1"/>
</workbook>
</file>

<file path=xl/sharedStrings.xml><?xml version="1.0" encoding="utf-8"?>
<sst xmlns="http://schemas.openxmlformats.org/spreadsheetml/2006/main" count="118" uniqueCount="93">
  <si>
    <t>SOLL</t>
  </si>
  <si>
    <t>IST</t>
  </si>
  <si>
    <t>SOLL/IST-Vergleich</t>
  </si>
  <si>
    <t>1) Projektmanagement</t>
  </si>
  <si>
    <t>1. Rate OSI 1999</t>
  </si>
  <si>
    <t>2. Rate OSI 2000</t>
  </si>
  <si>
    <t>3. Rate OSI 2001</t>
  </si>
  <si>
    <t>2) Digitale Grundkarte des Donauraumes</t>
  </si>
  <si>
    <t>Fa. Kartographie Huber</t>
  </si>
  <si>
    <t>4) Teilprojekt "Kulturparks"</t>
  </si>
  <si>
    <t>3. Konferenz</t>
  </si>
  <si>
    <t>4. Konferenz</t>
  </si>
  <si>
    <t>5. Konferenz</t>
  </si>
  <si>
    <t>6. Konferenz</t>
  </si>
  <si>
    <t>5) Katalog Technischer Denkmäler</t>
  </si>
  <si>
    <t>6) Kontospesen + KESt.</t>
  </si>
  <si>
    <t>7) Rückzahlung von Beiträgen an Mitglieder</t>
  </si>
  <si>
    <t>Reserven!</t>
  </si>
  <si>
    <t>Werkvertrag OSI - Gesamt</t>
  </si>
  <si>
    <t>Spesenverrechnung - OSI lt. Werkvertrag</t>
  </si>
  <si>
    <t>1. Teilrechnung</t>
  </si>
  <si>
    <t>Arbeitsgruppe Kulturparks</t>
  </si>
  <si>
    <t>Arbeitsgruppe Katalog Technischer Denkmäler</t>
  </si>
  <si>
    <t>Studie/Forschungsauftrag</t>
  </si>
  <si>
    <t>Projektmanagement gesamt</t>
  </si>
  <si>
    <t>Digitale Grundkarte gesamt</t>
  </si>
  <si>
    <t>2. Konferenz: abgeschlossen!</t>
  </si>
  <si>
    <t>Kulturparks gesamt</t>
  </si>
  <si>
    <t>echte Reserven!</t>
  </si>
  <si>
    <t>Reserven</t>
  </si>
  <si>
    <t>Katalog Technischer Denkmäler gesamt</t>
  </si>
  <si>
    <t>Kontospesen und KESt. gesamt</t>
  </si>
  <si>
    <r>
      <t xml:space="preserve">1. Konferenz: </t>
    </r>
    <r>
      <rPr>
        <sz val="10"/>
        <rFont val="Arial"/>
        <family val="2"/>
      </rPr>
      <t>abgeschlossen!</t>
    </r>
  </si>
  <si>
    <t>Spesen (Rücküberweisung Bayern 1999)</t>
  </si>
  <si>
    <t>Reisekosten</t>
  </si>
  <si>
    <t>SUMME AUSGABEN ZZGL. BANKSPESEN UND KESt.</t>
  </si>
  <si>
    <t>Einnahmen</t>
  </si>
  <si>
    <t>Gegenprobe:</t>
  </si>
  <si>
    <t>zzgl. Habenzinsen</t>
  </si>
  <si>
    <t>Summe Barmittel</t>
  </si>
  <si>
    <t>abzgl. Ausgaben inkl. Kontospesen und KESt.</t>
  </si>
  <si>
    <t>2. Teilrechnung (10%) - offen und noch nicht bezahlt!</t>
  </si>
  <si>
    <t>Beauftragung TU Wien / Institut Wehdorn; Druck Begleitbroschüre; sonstige Kosten</t>
  </si>
  <si>
    <t>Sonstige Ausgaben Projektmanagement</t>
  </si>
  <si>
    <t>voraussichtl. Reserve ca. 83.205.-</t>
  </si>
  <si>
    <t>1) Einnahmen Teilprojekt "Digitale Grundkarte"</t>
  </si>
  <si>
    <t>a) EU-Mitglieder</t>
  </si>
  <si>
    <t>SOLL-Einnahmen</t>
  </si>
  <si>
    <t>IST-Einnahmen</t>
  </si>
  <si>
    <t>Baden-Württemberg</t>
  </si>
  <si>
    <t>Bayern</t>
  </si>
  <si>
    <t>Oberösterreich</t>
  </si>
  <si>
    <t>Niederösterreich</t>
  </si>
  <si>
    <t>Wien</t>
  </si>
  <si>
    <t>Burgenland</t>
  </si>
  <si>
    <t>Zwischensumme EU</t>
  </si>
  <si>
    <t>b) MOE-Mitglieder</t>
  </si>
  <si>
    <t>Slowakische Republik</t>
  </si>
  <si>
    <t>Györ-Moson-Sopron</t>
  </si>
  <si>
    <t>Komaron-Esztergom</t>
  </si>
  <si>
    <t>Budapest</t>
  </si>
  <si>
    <t>Pest</t>
  </si>
  <si>
    <t>Fejer</t>
  </si>
  <si>
    <t>Bacs-Kiskunn</t>
  </si>
  <si>
    <t>Tolna</t>
  </si>
  <si>
    <t>Baranya</t>
  </si>
  <si>
    <t>Republik Kroatien</t>
  </si>
  <si>
    <t>Bund d. Donaukreise Rum.</t>
  </si>
  <si>
    <t>Montana</t>
  </si>
  <si>
    <t>Lovetsch</t>
  </si>
  <si>
    <t>Russe</t>
  </si>
  <si>
    <t>Moldava</t>
  </si>
  <si>
    <t>Odessa</t>
  </si>
  <si>
    <t>Republik Serbien</t>
  </si>
  <si>
    <t>Zwischensumme MOE</t>
  </si>
  <si>
    <t>Summe EU+MOE</t>
  </si>
  <si>
    <t>2) Einnahmen Restliches Gesamtprojekt</t>
  </si>
  <si>
    <t>EU-Mitglieder</t>
  </si>
  <si>
    <t>siehe Fußnote 1</t>
  </si>
  <si>
    <t>siehe Fußnote 2</t>
  </si>
  <si>
    <t>Zwischensumme</t>
  </si>
  <si>
    <t>1) Der Betrag von S 320.450,-- wurde doppelt überwiesen, daher wurde eine Rückzahlung von S 320.450,-- an Bayern bei Ausgaben veranlasst!</t>
  </si>
  <si>
    <t>2) keine Vorfinanzierung des EFRE-Anteils von 75%(Ziel1)</t>
  </si>
  <si>
    <t>Summe Einnahmen ges.</t>
  </si>
  <si>
    <t>3) Kulturkarte "Kulturstraße Donau"</t>
  </si>
  <si>
    <t>Publikationen inkl. Grafik</t>
  </si>
  <si>
    <t>3) Einnahmen EFRE-Mittel</t>
  </si>
  <si>
    <t>4) Zinseinnahmen</t>
  </si>
  <si>
    <t xml:space="preserve">Summe Einnahmen </t>
  </si>
  <si>
    <t>Kontostand per 2.10.2001</t>
  </si>
  <si>
    <t>Kassastand per 2.10.2001</t>
  </si>
  <si>
    <t>Summe Barmittel per 2.10.2001</t>
  </si>
  <si>
    <t>BEILAGE 13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</si>
</sst>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0" xfId="0" applyNumberFormat="1" applyFont="1" applyAlignment="1">
      <alignment wrapText="1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4" fontId="2" fillId="0" borderId="4" xfId="0" applyNumberFormat="1" applyFont="1" applyBorder="1" applyAlignment="1">
      <alignment/>
    </xf>
    <xf numFmtId="0" fontId="2" fillId="0" borderId="5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" fontId="2" fillId="0" borderId="7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Border="1" applyAlignment="1">
      <alignment/>
    </xf>
    <xf numFmtId="0" fontId="4" fillId="0" borderId="8" xfId="0" applyFont="1" applyBorder="1" applyAlignment="1">
      <alignment/>
    </xf>
    <xf numFmtId="4" fontId="1" fillId="0" borderId="7" xfId="0" applyNumberFormat="1" applyFont="1" applyBorder="1" applyAlignment="1">
      <alignment/>
    </xf>
    <xf numFmtId="0" fontId="1" fillId="0" borderId="8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NumberFormat="1" applyBorder="1" applyAlignment="1">
      <alignment/>
    </xf>
    <xf numFmtId="4" fontId="1" fillId="0" borderId="3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4" fontId="2" fillId="0" borderId="1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0" fillId="0" borderId="6" xfId="0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zoomScaleSheetLayoutView="75" workbookViewId="0" topLeftCell="A1">
      <selection activeCell="A12" sqref="A12"/>
    </sheetView>
  </sheetViews>
  <sheetFormatPr defaultColWidth="11.421875" defaultRowHeight="12.75"/>
  <cols>
    <col min="2" max="2" width="23.7109375" style="0" customWidth="1"/>
    <col min="3" max="4" width="12.140625" style="2" bestFit="1" customWidth="1"/>
    <col min="5" max="5" width="12.28125" style="2" customWidth="1"/>
    <col min="6" max="6" width="12.7109375" style="2" customWidth="1"/>
    <col min="8" max="8" width="11.421875" style="0" customWidth="1"/>
  </cols>
  <sheetData>
    <row r="1" spans="1:6" ht="21.75" customHeight="1">
      <c r="A1" s="1"/>
      <c r="C1" s="3" t="s">
        <v>0</v>
      </c>
      <c r="D1" s="3" t="s">
        <v>1</v>
      </c>
      <c r="E1" s="3" t="s">
        <v>2</v>
      </c>
      <c r="F1" s="2"/>
    </row>
    <row r="2" ht="15">
      <c r="A2" s="1" t="s">
        <v>3</v>
      </c>
    </row>
    <row r="4" spans="1:6" ht="12.75">
      <c r="B4" t="s">
        <v>4</v>
      </c>
      <c r="C4" s="2">
        <v>200000</v>
      </c>
      <c r="D4" s="2">
        <v>200000</v>
      </c>
      <c r="E4" s="2">
        <f>SUM(C4-D4)</f>
        <v>0</v>
      </c>
      <c r="F4" s="2"/>
    </row>
    <row r="5" spans="1:6" ht="12.75">
      <c r="B5" t="s">
        <v>5</v>
      </c>
      <c r="C5" s="2">
        <v>200000</v>
      </c>
      <c r="D5" s="2">
        <v>200000</v>
      </c>
      <c r="E5" s="2">
        <f>SUM(C5-D5)</f>
        <v>0</v>
      </c>
      <c r="F5" s="2"/>
    </row>
    <row r="6" spans="1:6" ht="12.75">
      <c r="B6" t="s">
        <v>6</v>
      </c>
      <c r="C6" s="5">
        <v>100000</v>
      </c>
      <c r="D6" s="5">
        <v>100000</v>
      </c>
      <c r="E6" s="5">
        <f>SUM(C6-D6)</f>
        <v>0</v>
      </c>
      <c r="F6" s="2"/>
    </row>
    <row r="7" spans="1:6" ht="12.75">
      <c r="B7" s="8" t="s">
        <v>18</v>
      </c>
      <c r="C7" s="6">
        <f>SUM(C4:C6)</f>
        <v>500000</v>
      </c>
      <c r="D7" s="6">
        <f>SUM(D4:D6)</f>
        <v>500000</v>
      </c>
      <c r="E7" s="6">
        <f>SUM(E4:E6)</f>
        <v>0</v>
      </c>
      <c r="F7" s="2"/>
    </row>
    <row r="9" spans="1:6" ht="26.25">
      <c r="B9" s="8" t="s">
        <v>19</v>
      </c>
      <c r="C9" s="6">
        <v>400000</v>
      </c>
      <c r="D9" s="6">
        <v>88346.72</v>
      </c>
      <c r="E9" s="6">
        <f>SUM(C9-D9)</f>
        <v>311653.28</v>
      </c>
      <c r="F9" s="2" t="s">
        <v>17</v>
      </c>
    </row>
    <row r="10" spans="1:6" ht="26.25">
      <c r="B10" s="8" t="s">
        <v>43</v>
      </c>
      <c r="C10" s="5">
        <v>0</v>
      </c>
      <c r="D10" s="5">
        <v>5076.14</v>
      </c>
      <c r="E10" s="5">
        <f>SUM(C10-D10)</f>
        <v>-5076.14</v>
      </c>
      <c r="F10" s="2"/>
    </row>
    <row r="11" spans="1:6" ht="12.75">
      <c r="B11" s="12" t="s">
        <v>24</v>
      </c>
      <c r="C11" s="4">
        <f>SUM(C7+C9+C10)</f>
        <v>900000</v>
      </c>
      <c r="D11" s="4">
        <f>SUM(D7+D9+D10)</f>
        <v>593422.86</v>
      </c>
      <c r="E11" s="4">
        <f>SUM(E7+E9+E10)</f>
        <v>306577.14</v>
      </c>
      <c r="F11" s="4"/>
    </row>
    <row r="13" ht="15">
      <c r="A13" s="1" t="s">
        <v>7</v>
      </c>
    </row>
    <row r="15" spans="1:2" ht="12.75">
      <c r="B15" s="8" t="s">
        <v>8</v>
      </c>
    </row>
    <row r="16" spans="1:6" ht="12.75">
      <c r="B16" t="s">
        <v>20</v>
      </c>
      <c r="C16" s="2">
        <v>819715</v>
      </c>
      <c r="D16" s="2">
        <v>819715</v>
      </c>
      <c r="E16" s="2">
        <f>C16-D16</f>
        <v>0</v>
      </c>
      <c r="F16" s="2"/>
    </row>
    <row r="17" spans="1:6" ht="39">
      <c r="B17" s="13" t="s">
        <v>41</v>
      </c>
      <c r="C17" s="5">
        <v>174285</v>
      </c>
      <c r="D17" s="5">
        <v>91345</v>
      </c>
      <c r="E17" s="5">
        <f>C17-D17</f>
        <v>82940</v>
      </c>
      <c r="F17" s="2"/>
    </row>
    <row r="18" spans="1:6" ht="39">
      <c r="B18" s="9" t="s">
        <v>25</v>
      </c>
      <c r="C18" s="4">
        <f>SUM(C15:C17)</f>
        <v>994000</v>
      </c>
      <c r="D18" s="4">
        <f>SUM(D16:D17)</f>
        <v>911060</v>
      </c>
      <c r="E18" s="4">
        <f>C18-D18</f>
        <v>82940</v>
      </c>
      <c r="F18" s="9" t="s">
        <v>44</v>
      </c>
    </row>
    <row r="19" ht="12.75">
      <c r="B19" s="8"/>
    </row>
    <row r="21" ht="15">
      <c r="A21" s="1" t="s">
        <v>84</v>
      </c>
    </row>
    <row r="23" spans="3:6" ht="12.75">
      <c r="C23" s="2">
        <v>504500</v>
      </c>
      <c r="D23" s="2">
        <v>280299.67</v>
      </c>
      <c r="E23" s="2">
        <f>C23-D23</f>
        <v>224200.33000000002</v>
      </c>
      <c r="F23" s="2"/>
    </row>
    <row r="25" ht="15">
      <c r="A25" s="1" t="s">
        <v>9</v>
      </c>
    </row>
    <row r="27" spans="1:6" ht="26.25">
      <c r="B27" t="s">
        <v>32</v>
      </c>
      <c r="C27" s="2">
        <v>200000</v>
      </c>
      <c r="D27" s="2">
        <v>75069.2</v>
      </c>
      <c r="E27" s="2">
        <f>C27-D27</f>
        <v>124930.8</v>
      </c>
      <c r="F27" s="20" t="s">
        <v>28</v>
      </c>
    </row>
    <row r="28" ht="12.75">
      <c r="F28" s="4"/>
    </row>
    <row r="29" spans="1:6" ht="26.25">
      <c r="B29" t="s">
        <v>26</v>
      </c>
      <c r="C29" s="2">
        <v>200000</v>
      </c>
      <c r="D29" s="2">
        <v>99943.98</v>
      </c>
      <c r="E29" s="2">
        <f>C29-D29</f>
        <v>100056.02</v>
      </c>
      <c r="F29" s="20" t="s">
        <v>28</v>
      </c>
    </row>
    <row r="31" spans="1:6" ht="12.75">
      <c r="B31" t="s">
        <v>10</v>
      </c>
      <c r="C31" s="2">
        <v>200000</v>
      </c>
      <c r="D31" s="2">
        <v>111011.18</v>
      </c>
      <c r="E31" s="2">
        <f>SUM(C31-D31)</f>
        <v>88988.82</v>
      </c>
      <c r="F31" s="2" t="s">
        <v>29</v>
      </c>
    </row>
    <row r="33" spans="2:6" ht="12.75">
      <c r="B33" t="s">
        <v>11</v>
      </c>
      <c r="C33" s="2">
        <v>200000</v>
      </c>
      <c r="D33" s="2">
        <v>59935.1</v>
      </c>
      <c r="E33" s="2">
        <f>SUM(C33-D33)</f>
        <v>140064.9</v>
      </c>
      <c r="F33" s="2" t="s">
        <v>29</v>
      </c>
    </row>
    <row r="35" spans="2:6" ht="12.75">
      <c r="B35" t="s">
        <v>12</v>
      </c>
      <c r="C35" s="2">
        <v>200000</v>
      </c>
      <c r="D35" s="2">
        <v>181006.3</v>
      </c>
      <c r="E35" s="2">
        <f>SUM(C35-D35)</f>
        <v>18993.70000000001</v>
      </c>
      <c r="F35" s="2" t="s">
        <v>29</v>
      </c>
    </row>
    <row r="37" spans="2:6" ht="12.75">
      <c r="B37" t="s">
        <v>13</v>
      </c>
      <c r="C37" s="2">
        <v>200000</v>
      </c>
      <c r="D37" s="2">
        <v>89615.9</v>
      </c>
      <c r="E37" s="2">
        <f>SUM(C37-D37)</f>
        <v>110384.1</v>
      </c>
      <c r="F37" s="2" t="s">
        <v>29</v>
      </c>
    </row>
    <row r="40" spans="2:6" ht="12.75">
      <c r="B40" t="s">
        <v>85</v>
      </c>
      <c r="C40" s="2">
        <v>400000</v>
      </c>
      <c r="D40" s="2">
        <v>489551.04</v>
      </c>
      <c r="E40" s="2">
        <f>SUM(C40-D40)</f>
        <v>-89551.03999999998</v>
      </c>
      <c r="F40" s="2"/>
    </row>
    <row r="42" spans="2:6" ht="12.75">
      <c r="B42" t="s">
        <v>23</v>
      </c>
      <c r="C42" s="2">
        <v>400000</v>
      </c>
      <c r="D42" s="2">
        <v>395000</v>
      </c>
      <c r="E42" s="2">
        <f>SUM(C42-D42)</f>
        <v>5000</v>
      </c>
      <c r="F42" s="2"/>
    </row>
    <row r="44" spans="2:6" ht="12.75">
      <c r="B44" t="s">
        <v>34</v>
      </c>
      <c r="C44" s="2">
        <v>100000</v>
      </c>
      <c r="D44" s="2">
        <v>0</v>
      </c>
      <c r="E44" s="2">
        <f>SUM(C44:D44)</f>
        <v>100000</v>
      </c>
      <c r="F44" s="2"/>
    </row>
    <row r="46" spans="2:6" ht="12.75">
      <c r="B46" s="10" t="s">
        <v>21</v>
      </c>
      <c r="C46" s="5">
        <v>0</v>
      </c>
      <c r="D46" s="5">
        <v>26457.58</v>
      </c>
      <c r="E46" s="5">
        <f>C46-D46</f>
        <v>-26457.58</v>
      </c>
      <c r="F46" s="2"/>
    </row>
    <row r="47" spans="2:6" ht="12.75">
      <c r="B47" s="12" t="s">
        <v>27</v>
      </c>
      <c r="C47" s="4">
        <f>SUM(C27:C46)</f>
        <v>2100000</v>
      </c>
      <c r="D47" s="4">
        <f>SUM(D27:D46)</f>
        <v>1527590.28</v>
      </c>
      <c r="E47" s="4">
        <f>SUM(E27:E46)</f>
        <v>572409.7200000001</v>
      </c>
      <c r="F47" s="2"/>
    </row>
    <row r="48" spans="2:5" ht="12.75">
      <c r="B48" s="12"/>
      <c r="C48" s="4"/>
      <c r="D48" s="4"/>
      <c r="E48" s="4"/>
    </row>
    <row r="49" ht="15">
      <c r="A49" s="1" t="s">
        <v>14</v>
      </c>
    </row>
    <row r="51" spans="1:5" ht="52.5">
      <c r="B51" s="8" t="s">
        <v>42</v>
      </c>
      <c r="C51" s="2">
        <v>500000</v>
      </c>
      <c r="D51" s="2">
        <v>606894</v>
      </c>
      <c r="E51" s="2">
        <f>C51-D51</f>
        <v>-106894</v>
      </c>
    </row>
    <row r="52" ht="12.75">
      <c r="B52" s="8"/>
    </row>
    <row r="53" spans="1:5" ht="26.25">
      <c r="B53" s="11" t="s">
        <v>22</v>
      </c>
      <c r="C53" s="5">
        <v>0</v>
      </c>
      <c r="D53" s="5">
        <v>14616</v>
      </c>
      <c r="E53" s="5">
        <f>C53-D53</f>
        <v>-14616</v>
      </c>
    </row>
    <row r="54" spans="1:5" ht="26.25">
      <c r="B54" s="9" t="s">
        <v>30</v>
      </c>
      <c r="C54" s="4">
        <f>SUM(C51:C53)</f>
        <v>500000</v>
      </c>
      <c r="D54" s="4">
        <f>SUM(D51:D53)</f>
        <v>621510</v>
      </c>
      <c r="E54" s="4">
        <f>SUM(E51:E53)</f>
        <v>-121510</v>
      </c>
    </row>
    <row r="55" ht="12.75">
      <c r="B55" s="8"/>
    </row>
    <row r="56" ht="12.75">
      <c r="B56" s="8"/>
    </row>
    <row r="57" ht="15">
      <c r="A57" s="1" t="s">
        <v>15</v>
      </c>
    </row>
    <row r="59" spans="1:5" ht="12.75">
      <c r="B59">
        <v>1998</v>
      </c>
      <c r="C59" s="2">
        <v>0</v>
      </c>
      <c r="D59" s="2">
        <v>2067.55</v>
      </c>
      <c r="E59" s="2">
        <f>C59-D59</f>
        <v>-2067.55</v>
      </c>
    </row>
    <row r="60" spans="1:5" ht="12.75">
      <c r="B60">
        <v>1999</v>
      </c>
      <c r="C60" s="6">
        <v>0</v>
      </c>
      <c r="D60" s="6">
        <v>5411.12</v>
      </c>
      <c r="E60" s="6">
        <f>SUM(C60-D60)</f>
        <v>-5411.12</v>
      </c>
    </row>
    <row r="61" spans="1:5" ht="12.75">
      <c r="B61">
        <v>2000</v>
      </c>
      <c r="C61" s="6">
        <v>0</v>
      </c>
      <c r="D61" s="6">
        <v>9878.5</v>
      </c>
      <c r="E61" s="6">
        <f>SUM(C61-D61)</f>
        <v>-9878.5</v>
      </c>
    </row>
    <row r="62" spans="1:5" ht="12.75">
      <c r="B62" s="10">
        <v>2001</v>
      </c>
      <c r="C62" s="5">
        <v>0</v>
      </c>
      <c r="D62" s="5">
        <v>10028.16</v>
      </c>
      <c r="E62" s="5">
        <f>SUM(C62-D62)</f>
        <v>-10028.16</v>
      </c>
    </row>
    <row r="63" spans="1:5" ht="26.25">
      <c r="B63" s="9" t="s">
        <v>31</v>
      </c>
      <c r="C63" s="4">
        <f>C59+C60</f>
        <v>0</v>
      </c>
      <c r="D63" s="4">
        <f>SUM(D59:D62)</f>
        <v>27385.329999999998</v>
      </c>
      <c r="E63" s="4">
        <f>SUM(C63-D63)</f>
        <v>-27385.329999999998</v>
      </c>
    </row>
    <row r="66" ht="15">
      <c r="A66" s="1" t="s">
        <v>16</v>
      </c>
    </row>
    <row r="68" spans="1:5" ht="26.25">
      <c r="B68" s="13" t="s">
        <v>33</v>
      </c>
      <c r="C68" s="2">
        <v>0</v>
      </c>
      <c r="D68" s="2">
        <v>1362</v>
      </c>
      <c r="E68" s="2">
        <f>C68-D68</f>
        <v>-1362</v>
      </c>
    </row>
    <row r="70" ht="13.5" thickBot="1"/>
    <row r="71" spans="1:5" ht="45" customHeight="1" thickBot="1">
      <c r="B71" s="14" t="s">
        <v>35</v>
      </c>
      <c r="C71" s="18">
        <f>SUM(C11+C18+C23+C47+C54+C63+C68)</f>
        <v>4998500</v>
      </c>
      <c r="D71" s="18">
        <f>SUM(D11+D18+D23+D47+D54+D63+D68)</f>
        <v>3962630.1399999997</v>
      </c>
      <c r="E71" s="19">
        <f>SUM(C71-D71)</f>
        <v>1035869.8600000003</v>
      </c>
    </row>
    <row r="74" spans="1:5" ht="12.75">
      <c r="B74" t="s">
        <v>36</v>
      </c>
      <c r="C74" s="2"/>
      <c r="D74" s="2">
        <f>'Einnahmen per 2.10.2001'!E93</f>
        <v>4659905.239999999</v>
      </c>
      <c r="E74" s="2"/>
    </row>
    <row r="75" spans="1:5" ht="12.75">
      <c r="B75" t="s">
        <v>38</v>
      </c>
      <c r="C75" s="2"/>
      <c r="D75" s="2">
        <v>100700.46</v>
      </c>
      <c r="E75" s="2"/>
    </row>
    <row r="76" spans="1:5" ht="26.25">
      <c r="B76" s="11" t="s">
        <v>40</v>
      </c>
      <c r="C76" s="5"/>
      <c r="D76" s="5">
        <f>D71</f>
        <v>3962630.1399999997</v>
      </c>
      <c r="E76" s="2"/>
    </row>
    <row r="77" spans="1:5" ht="12.75">
      <c r="B77" s="12" t="s">
        <v>39</v>
      </c>
      <c r="C77" s="4"/>
      <c r="D77" s="4">
        <f>SUM(D74+D75-D76)</f>
        <v>797975.5599999996</v>
      </c>
      <c r="E77" s="2"/>
    </row>
    <row r="79" spans="1:2" ht="12.75">
      <c r="B79" s="12" t="s">
        <v>37</v>
      </c>
    </row>
    <row r="80" spans="1:5" ht="12.75">
      <c r="B80" t="s">
        <v>89</v>
      </c>
      <c r="C80" s="2"/>
      <c r="D80" s="2">
        <v>797475.44</v>
      </c>
      <c r="E80" s="2"/>
    </row>
    <row r="81" spans="2:4" ht="12.75">
      <c r="B81" s="10" t="s">
        <v>90</v>
      </c>
      <c r="C81" s="5"/>
      <c r="D81" s="5">
        <v>500</v>
      </c>
    </row>
    <row r="82" spans="2:4" ht="12.75">
      <c r="B82" s="12" t="s">
        <v>39</v>
      </c>
      <c r="C82" s="4"/>
      <c r="D82" s="4">
        <f>SUM(D80:D81)</f>
        <v>797975.44</v>
      </c>
    </row>
  </sheetData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&amp;C&amp;"Arial,Fett"&amp;11Projekt "Kulturstaße Donau"  Ausgaben&amp;"Arial,Standard"&amp;10
</oddHeader>
    <oddFooter>&amp;RStand per 2.10.2001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"/>
  <sheetViews>
    <sheetView tabSelected="1" workbookViewId="0" topLeftCell="A1">
      <selection activeCell="J1" sqref="J1"/>
    </sheetView>
  </sheetViews>
  <sheetFormatPr defaultColWidth="11.421875" defaultRowHeight="12.75"/>
  <cols>
    <col min="3" max="3" width="14.00390625" style="2" customWidth="1"/>
    <col min="4" max="4" width="7.7109375" style="7" customWidth="1"/>
    <col min="5" max="5" width="14.00390625" style="2" customWidth="1"/>
    <col min="6" max="6" width="5.00390625" style="2" bestFit="1" customWidth="1"/>
    <col min="7" max="7" width="12.8515625" style="2" customWidth="1"/>
    <col min="8" max="8" width="8.57421875" style="0" customWidth="1"/>
  </cols>
  <sheetData>
    <row r="1" spans="1:8" ht="15">
      <c r="A1" s="1" t="s">
        <v>45</v>
      </c>
      <c r="B1" s="1"/>
      <c r="C1" s="3"/>
      <c r="D1" s="23"/>
      <c r="G1" s="77" t="s">
        <v>92</v>
      </c>
    </row>
    <row r="2" ht="13.5" thickBot="1"/>
    <row r="3" spans="1:8" ht="12.75">
      <c r="A3" s="24" t="s">
        <v>46</v>
      </c>
      <c r="B3" s="25"/>
      <c r="C3" s="26" t="s">
        <v>47</v>
      </c>
      <c r="D3" s="27"/>
      <c r="E3" s="26" t="s">
        <v>48</v>
      </c>
      <c r="F3" s="28"/>
      <c r="G3" s="29" t="s">
        <v>2</v>
      </c>
      <c r="H3" s="25"/>
    </row>
    <row r="4" spans="1:8" ht="13.5" thickBot="1">
      <c r="A4" s="30"/>
      <c r="B4" s="31"/>
      <c r="C4" s="32"/>
      <c r="D4" s="33"/>
      <c r="E4" s="32"/>
      <c r="F4" s="34"/>
      <c r="G4" s="35"/>
      <c r="H4" s="31"/>
    </row>
    <row r="5" spans="1:8" ht="13.5" thickBot="1">
      <c r="A5" s="36" t="s">
        <v>49</v>
      </c>
      <c r="B5" s="37"/>
      <c r="C5" s="38">
        <v>124250</v>
      </c>
      <c r="D5" s="39"/>
      <c r="E5" s="38">
        <v>123859</v>
      </c>
      <c r="F5" s="17"/>
      <c r="G5" s="16">
        <f>-C5+E5</f>
        <v>-391</v>
      </c>
      <c r="H5" s="37"/>
    </row>
    <row r="6" spans="1:8" ht="13.5" thickBot="1">
      <c r="A6" s="40"/>
      <c r="B6" s="41"/>
      <c r="C6" s="42"/>
      <c r="D6" s="43"/>
      <c r="E6" s="42"/>
      <c r="F6" s="44"/>
      <c r="G6" s="45"/>
      <c r="H6" s="41"/>
    </row>
    <row r="7" spans="1:8" ht="13.5" thickBot="1">
      <c r="A7" s="36" t="s">
        <v>50</v>
      </c>
      <c r="B7" s="37"/>
      <c r="C7" s="38">
        <v>124250</v>
      </c>
      <c r="D7" s="39"/>
      <c r="E7" s="38">
        <v>124250</v>
      </c>
      <c r="F7" s="17"/>
      <c r="G7" s="16">
        <f>-C7+E7</f>
        <v>0</v>
      </c>
      <c r="H7" s="37"/>
    </row>
    <row r="8" spans="1:8" ht="13.5" thickBot="1">
      <c r="A8" s="40"/>
      <c r="B8" s="41"/>
      <c r="C8" s="42"/>
      <c r="D8" s="43"/>
      <c r="E8" s="42"/>
      <c r="F8" s="44"/>
      <c r="G8" s="45"/>
      <c r="H8" s="41"/>
    </row>
    <row r="9" spans="1:8" ht="13.5" thickBot="1">
      <c r="A9" s="36" t="s">
        <v>51</v>
      </c>
      <c r="B9" s="37"/>
      <c r="C9" s="38">
        <v>124250</v>
      </c>
      <c r="D9" s="39"/>
      <c r="E9" s="38">
        <v>125400</v>
      </c>
      <c r="F9" s="17"/>
      <c r="G9" s="16">
        <f>-C9+E9</f>
        <v>1150</v>
      </c>
      <c r="H9" s="37"/>
    </row>
    <row r="10" spans="1:8" ht="13.5" thickBot="1">
      <c r="A10" s="40"/>
      <c r="B10" s="41"/>
      <c r="C10" s="42"/>
      <c r="D10" s="43"/>
      <c r="E10" s="42"/>
      <c r="F10" s="44"/>
      <c r="G10" s="45"/>
      <c r="H10" s="41"/>
    </row>
    <row r="11" spans="1:8" ht="13.5" thickBot="1">
      <c r="A11" s="36" t="s">
        <v>52</v>
      </c>
      <c r="B11" s="37"/>
      <c r="C11" s="38">
        <v>124250</v>
      </c>
      <c r="D11" s="39"/>
      <c r="E11" s="38">
        <v>215518.32</v>
      </c>
      <c r="F11" s="17"/>
      <c r="G11" s="16">
        <f>-C11+E11</f>
        <v>91268.32</v>
      </c>
      <c r="H11" s="37"/>
    </row>
    <row r="12" spans="1:8" ht="13.5" thickBot="1">
      <c r="A12" s="40"/>
      <c r="B12" s="41"/>
      <c r="C12" s="42"/>
      <c r="D12" s="43"/>
      <c r="E12" s="42"/>
      <c r="F12" s="44"/>
      <c r="G12" s="45"/>
      <c r="H12" s="41"/>
    </row>
    <row r="13" spans="1:8" ht="13.5" thickBot="1">
      <c r="A13" s="36" t="s">
        <v>53</v>
      </c>
      <c r="B13" s="37"/>
      <c r="C13" s="38">
        <v>124250</v>
      </c>
      <c r="D13" s="39"/>
      <c r="E13" s="38">
        <v>180000</v>
      </c>
      <c r="F13" s="17"/>
      <c r="G13" s="16">
        <f>-C13+E13</f>
        <v>55750</v>
      </c>
      <c r="H13" s="37"/>
    </row>
    <row r="14" spans="1:8" ht="13.5" thickBot="1">
      <c r="A14" s="40"/>
      <c r="B14" s="41"/>
      <c r="C14" s="42"/>
      <c r="D14" s="43"/>
      <c r="E14" s="42"/>
      <c r="F14" s="44"/>
      <c r="G14" s="45"/>
      <c r="H14" s="41"/>
    </row>
    <row r="15" spans="1:8" ht="13.5" thickBot="1">
      <c r="A15" s="36" t="s">
        <v>54</v>
      </c>
      <c r="B15" s="37"/>
      <c r="C15" s="38">
        <v>124250</v>
      </c>
      <c r="D15" s="39"/>
      <c r="E15" s="38">
        <v>125412.6</v>
      </c>
      <c r="F15" s="17"/>
      <c r="G15" s="16">
        <f>-C15+E15</f>
        <v>1162.6000000000058</v>
      </c>
      <c r="H15" s="37"/>
    </row>
    <row r="16" spans="1:8" ht="12.75">
      <c r="A16" s="40"/>
      <c r="B16" s="41"/>
      <c r="C16" s="42"/>
      <c r="D16" s="43"/>
      <c r="E16" s="42"/>
      <c r="F16" s="44"/>
      <c r="G16" s="45"/>
      <c r="H16" s="41"/>
    </row>
    <row r="17" spans="1:8" ht="13.5" thickBot="1">
      <c r="A17" s="46" t="s">
        <v>55</v>
      </c>
      <c r="B17" s="47"/>
      <c r="C17" s="48">
        <f>SUM(C5:C15)</f>
        <v>745500</v>
      </c>
      <c r="D17" s="49"/>
      <c r="E17" s="48">
        <f>SUM(E5:E15)</f>
        <v>894439.92</v>
      </c>
      <c r="F17" s="50"/>
      <c r="G17" s="51">
        <f>-C17+E17</f>
        <v>148939.92000000004</v>
      </c>
      <c r="H17" s="31"/>
    </row>
    <row r="18" ht="13.5" thickBot="1"/>
    <row r="19" spans="1:8" s="12" customFormat="1" ht="12.75">
      <c r="A19" s="24" t="s">
        <v>56</v>
      </c>
      <c r="B19" s="25"/>
      <c r="C19" s="26" t="s">
        <v>47</v>
      </c>
      <c r="D19" s="27"/>
      <c r="E19" s="26" t="s">
        <v>48</v>
      </c>
      <c r="F19" s="28"/>
      <c r="G19" s="29" t="s">
        <v>2</v>
      </c>
      <c r="H19" s="25"/>
    </row>
    <row r="20" spans="1:8" ht="13.5" thickBot="1">
      <c r="A20" s="40"/>
      <c r="B20" s="41"/>
      <c r="C20" s="42"/>
      <c r="D20" s="43"/>
      <c r="E20" s="42"/>
      <c r="F20" s="44"/>
      <c r="G20" s="45"/>
      <c r="H20" s="41"/>
    </row>
    <row r="21" spans="1:8" ht="13.5" thickBot="1">
      <c r="A21" s="36" t="s">
        <v>57</v>
      </c>
      <c r="B21" s="37"/>
      <c r="C21" s="38">
        <v>16567</v>
      </c>
      <c r="D21" s="39"/>
      <c r="E21" s="38">
        <v>16487.15</v>
      </c>
      <c r="F21" s="17"/>
      <c r="G21" s="16">
        <f>-C21+E21</f>
        <v>-79.84999999999854</v>
      </c>
      <c r="H21" s="37"/>
    </row>
    <row r="22" spans="1:8" ht="13.5" thickBot="1">
      <c r="A22" s="40"/>
      <c r="B22" s="41"/>
      <c r="C22" s="42"/>
      <c r="D22" s="43"/>
      <c r="E22" s="42"/>
      <c r="F22" s="44"/>
      <c r="G22" s="45"/>
      <c r="H22" s="41"/>
    </row>
    <row r="23" spans="1:8" ht="13.5" thickBot="1">
      <c r="A23" s="36" t="s">
        <v>58</v>
      </c>
      <c r="B23" s="37"/>
      <c r="C23" s="38">
        <v>16567</v>
      </c>
      <c r="D23" s="39"/>
      <c r="E23" s="38">
        <v>16567</v>
      </c>
      <c r="F23" s="17"/>
      <c r="G23" s="16">
        <f>-C23+E23</f>
        <v>0</v>
      </c>
      <c r="H23" s="37"/>
    </row>
    <row r="24" spans="1:8" ht="13.5" thickBot="1">
      <c r="A24" s="40"/>
      <c r="B24" s="41"/>
      <c r="C24" s="42"/>
      <c r="D24" s="43"/>
      <c r="E24" s="42"/>
      <c r="F24" s="44"/>
      <c r="G24" s="45"/>
      <c r="H24" s="41"/>
    </row>
    <row r="25" spans="1:8" ht="13.5" thickBot="1">
      <c r="A25" s="36" t="s">
        <v>59</v>
      </c>
      <c r="B25" s="37"/>
      <c r="C25" s="38">
        <v>16567</v>
      </c>
      <c r="D25" s="39"/>
      <c r="E25" s="38">
        <v>16447</v>
      </c>
      <c r="F25" s="17"/>
      <c r="G25" s="16">
        <f>-C25+E25</f>
        <v>-120</v>
      </c>
      <c r="H25" s="37"/>
    </row>
    <row r="26" spans="1:8" ht="13.5" thickBot="1">
      <c r="A26" s="40"/>
      <c r="B26" s="41"/>
      <c r="C26" s="42"/>
      <c r="D26" s="43"/>
      <c r="E26" s="42"/>
      <c r="F26" s="44"/>
      <c r="G26" s="45"/>
      <c r="H26" s="41"/>
    </row>
    <row r="27" spans="1:8" ht="13.5" thickBot="1">
      <c r="A27" s="36" t="s">
        <v>60</v>
      </c>
      <c r="B27" s="37"/>
      <c r="C27" s="38">
        <v>16567</v>
      </c>
      <c r="D27" s="39"/>
      <c r="E27" s="38">
        <v>16437</v>
      </c>
      <c r="F27" s="17"/>
      <c r="G27" s="16">
        <f>-C27+E27</f>
        <v>-130</v>
      </c>
      <c r="H27" s="37"/>
    </row>
    <row r="28" spans="1:8" ht="13.5" thickBot="1">
      <c r="A28" s="40"/>
      <c r="B28" s="41"/>
      <c r="C28" s="42"/>
      <c r="D28" s="43"/>
      <c r="E28" s="42"/>
      <c r="F28" s="44"/>
      <c r="G28" s="45"/>
      <c r="H28" s="41"/>
    </row>
    <row r="29" spans="1:8" ht="13.5" thickBot="1">
      <c r="A29" s="36" t="s">
        <v>61</v>
      </c>
      <c r="B29" s="37"/>
      <c r="C29" s="38">
        <v>16567</v>
      </c>
      <c r="D29" s="39"/>
      <c r="E29" s="38">
        <v>16349.4</v>
      </c>
      <c r="F29" s="17"/>
      <c r="G29" s="16">
        <f>-C29+E29</f>
        <v>-217.60000000000036</v>
      </c>
      <c r="H29" s="37"/>
    </row>
    <row r="30" spans="1:8" ht="13.5" thickBot="1">
      <c r="A30" s="40"/>
      <c r="B30" s="41"/>
      <c r="C30" s="42"/>
      <c r="D30" s="43"/>
      <c r="E30" s="42"/>
      <c r="F30" s="44"/>
      <c r="G30" s="45"/>
      <c r="H30" s="41"/>
    </row>
    <row r="31" spans="1:8" ht="13.5" thickBot="1">
      <c r="A31" s="36" t="s">
        <v>62</v>
      </c>
      <c r="B31" s="37"/>
      <c r="C31" s="38">
        <v>16567</v>
      </c>
      <c r="D31" s="39"/>
      <c r="E31" s="38">
        <v>16566.99</v>
      </c>
      <c r="F31" s="17"/>
      <c r="G31" s="16">
        <f>-C31+E31</f>
        <v>-0.00999999999839929</v>
      </c>
      <c r="H31" s="37"/>
    </row>
    <row r="32" spans="1:8" ht="13.5" thickBot="1">
      <c r="A32" s="40"/>
      <c r="B32" s="41"/>
      <c r="C32" s="42"/>
      <c r="D32" s="43"/>
      <c r="E32" s="42"/>
      <c r="F32" s="44"/>
      <c r="G32" s="45"/>
      <c r="H32" s="41"/>
    </row>
    <row r="33" spans="1:8" ht="13.5" thickBot="1">
      <c r="A33" s="36" t="s">
        <v>63</v>
      </c>
      <c r="B33" s="37"/>
      <c r="C33" s="38">
        <v>16567</v>
      </c>
      <c r="D33" s="39"/>
      <c r="E33" s="38">
        <v>16437</v>
      </c>
      <c r="F33" s="17"/>
      <c r="G33" s="16">
        <f>-C33+E33</f>
        <v>-130</v>
      </c>
      <c r="H33" s="37"/>
    </row>
    <row r="34" spans="1:8" ht="13.5" thickBot="1">
      <c r="A34" s="40"/>
      <c r="B34" s="41"/>
      <c r="C34" s="42"/>
      <c r="D34" s="43"/>
      <c r="E34" s="42"/>
      <c r="F34" s="44"/>
      <c r="G34" s="45"/>
      <c r="H34" s="41"/>
    </row>
    <row r="35" spans="1:8" ht="13.5" thickBot="1">
      <c r="A35" s="36" t="s">
        <v>64</v>
      </c>
      <c r="B35" s="37"/>
      <c r="C35" s="38">
        <v>16567</v>
      </c>
      <c r="D35" s="39"/>
      <c r="E35" s="38">
        <v>16447</v>
      </c>
      <c r="F35" s="17"/>
      <c r="G35" s="16">
        <f>-C35+E35</f>
        <v>-120</v>
      </c>
      <c r="H35" s="37"/>
    </row>
    <row r="36" spans="1:8" ht="13.5" thickBot="1">
      <c r="A36" s="40"/>
      <c r="B36" s="41"/>
      <c r="C36" s="42"/>
      <c r="D36" s="43"/>
      <c r="E36" s="42"/>
      <c r="F36" s="44"/>
      <c r="G36" s="45"/>
      <c r="H36" s="41"/>
    </row>
    <row r="37" spans="1:8" ht="13.5" thickBot="1">
      <c r="A37" s="36" t="s">
        <v>65</v>
      </c>
      <c r="B37" s="37"/>
      <c r="C37" s="38">
        <v>16567</v>
      </c>
      <c r="D37" s="39"/>
      <c r="E37" s="38">
        <v>16567</v>
      </c>
      <c r="F37" s="17"/>
      <c r="G37" s="16">
        <f>-C37+E37</f>
        <v>0</v>
      </c>
      <c r="H37" s="37"/>
    </row>
    <row r="38" spans="1:8" ht="13.5" thickBot="1">
      <c r="A38" s="40"/>
      <c r="B38" s="41"/>
      <c r="C38" s="42"/>
      <c r="D38" s="43"/>
      <c r="E38" s="42"/>
      <c r="F38" s="44"/>
      <c r="G38" s="45"/>
      <c r="H38" s="41"/>
    </row>
    <row r="39" spans="1:8" ht="13.5" thickBot="1">
      <c r="A39" s="36" t="s">
        <v>66</v>
      </c>
      <c r="B39" s="37"/>
      <c r="C39" s="38">
        <v>16567</v>
      </c>
      <c r="D39" s="39"/>
      <c r="E39" s="38">
        <v>16567</v>
      </c>
      <c r="F39" s="17"/>
      <c r="G39" s="16">
        <f>-C39+E39</f>
        <v>0</v>
      </c>
      <c r="H39" s="37"/>
    </row>
    <row r="40" spans="1:8" ht="13.5" thickBot="1">
      <c r="A40" s="40"/>
      <c r="B40" s="41"/>
      <c r="C40" s="42"/>
      <c r="D40" s="43"/>
      <c r="E40" s="42"/>
      <c r="F40" s="44"/>
      <c r="G40" s="45"/>
      <c r="H40" s="41"/>
    </row>
    <row r="41" spans="1:8" ht="13.5" thickBot="1">
      <c r="A41" s="36" t="s">
        <v>67</v>
      </c>
      <c r="B41" s="37"/>
      <c r="C41" s="38">
        <v>16567</v>
      </c>
      <c r="D41" s="39"/>
      <c r="E41" s="38">
        <v>0</v>
      </c>
      <c r="F41" s="17"/>
      <c r="G41" s="16">
        <f>-C41+E41</f>
        <v>-16567</v>
      </c>
      <c r="H41" s="37"/>
    </row>
    <row r="42" spans="1:8" ht="13.5" thickBot="1">
      <c r="A42" s="40"/>
      <c r="B42" s="41"/>
      <c r="C42" s="42"/>
      <c r="D42" s="43"/>
      <c r="E42" s="42"/>
      <c r="F42" s="44"/>
      <c r="G42" s="45"/>
      <c r="H42" s="41"/>
    </row>
    <row r="43" spans="1:8" ht="13.5" thickBot="1">
      <c r="A43" s="36" t="s">
        <v>68</v>
      </c>
      <c r="B43" s="37"/>
      <c r="C43" s="38">
        <v>16567</v>
      </c>
      <c r="D43" s="39"/>
      <c r="E43" s="38">
        <v>0</v>
      </c>
      <c r="F43" s="17"/>
      <c r="G43" s="16">
        <f>-C43+E43</f>
        <v>-16567</v>
      </c>
      <c r="H43" s="37"/>
    </row>
    <row r="44" spans="1:8" ht="13.5" thickBot="1">
      <c r="A44" s="40"/>
      <c r="B44" s="41"/>
      <c r="C44" s="42"/>
      <c r="D44" s="43"/>
      <c r="E44" s="42"/>
      <c r="F44" s="44"/>
      <c r="G44" s="45"/>
      <c r="H44" s="41"/>
    </row>
    <row r="45" spans="1:8" ht="13.5" thickBot="1">
      <c r="A45" s="36" t="s">
        <v>69</v>
      </c>
      <c r="B45" s="37"/>
      <c r="C45" s="38">
        <v>16567</v>
      </c>
      <c r="D45" s="39"/>
      <c r="E45" s="38">
        <v>0</v>
      </c>
      <c r="F45" s="17"/>
      <c r="G45" s="16">
        <f>-C45+E45</f>
        <v>-16567</v>
      </c>
      <c r="H45" s="37"/>
    </row>
    <row r="46" spans="1:8" ht="13.5" thickBot="1">
      <c r="A46" s="40"/>
      <c r="B46" s="41"/>
      <c r="C46" s="42"/>
      <c r="D46" s="43"/>
      <c r="E46" s="42"/>
      <c r="F46" s="44"/>
      <c r="G46" s="45"/>
      <c r="H46" s="41"/>
    </row>
    <row r="47" spans="1:8" ht="13.5" thickBot="1">
      <c r="A47" s="36" t="s">
        <v>70</v>
      </c>
      <c r="B47" s="37"/>
      <c r="C47" s="38">
        <v>0</v>
      </c>
      <c r="D47" s="39"/>
      <c r="E47" s="38">
        <v>0</v>
      </c>
      <c r="F47" s="17"/>
      <c r="G47" s="16">
        <f>-C47+E47</f>
        <v>0</v>
      </c>
      <c r="H47" s="37"/>
    </row>
    <row r="48" spans="1:8" ht="13.5" thickBot="1">
      <c r="A48" s="40"/>
      <c r="B48" s="41"/>
      <c r="C48" s="42"/>
      <c r="D48" s="43"/>
      <c r="E48" s="42"/>
      <c r="F48" s="44"/>
      <c r="G48" s="45"/>
      <c r="H48" s="41"/>
    </row>
    <row r="49" spans="1:8" ht="13.5" thickBot="1">
      <c r="A49" s="36" t="s">
        <v>71</v>
      </c>
      <c r="B49" s="37"/>
      <c r="C49" s="38">
        <v>16567</v>
      </c>
      <c r="D49" s="39"/>
      <c r="E49" s="38">
        <v>0</v>
      </c>
      <c r="F49" s="17"/>
      <c r="G49" s="16">
        <f>-C49+E49</f>
        <v>-16567</v>
      </c>
      <c r="H49" s="37"/>
    </row>
    <row r="50" spans="1:8" ht="13.5" thickBot="1">
      <c r="A50" s="40"/>
      <c r="B50" s="41"/>
      <c r="C50" s="42"/>
      <c r="D50" s="43"/>
      <c r="E50" s="42"/>
      <c r="F50" s="44"/>
      <c r="G50" s="45"/>
      <c r="H50" s="41"/>
    </row>
    <row r="51" spans="1:8" ht="13.5" thickBot="1">
      <c r="A51" s="36" t="s">
        <v>72</v>
      </c>
      <c r="B51" s="37"/>
      <c r="C51" s="38">
        <v>16567</v>
      </c>
      <c r="D51" s="39"/>
      <c r="E51" s="38">
        <v>0</v>
      </c>
      <c r="F51" s="17"/>
      <c r="G51" s="16">
        <f>-C51+E51</f>
        <v>-16567</v>
      </c>
      <c r="H51" s="37"/>
    </row>
    <row r="52" spans="1:8" ht="13.5" thickBot="1">
      <c r="A52" s="40"/>
      <c r="B52" s="41"/>
      <c r="C52" s="42"/>
      <c r="D52" s="43"/>
      <c r="E52" s="42"/>
      <c r="F52" s="44"/>
      <c r="G52" s="45"/>
      <c r="H52" s="41"/>
    </row>
    <row r="53" spans="1:8" ht="13.5" thickBot="1">
      <c r="A53" s="36" t="s">
        <v>73</v>
      </c>
      <c r="B53" s="37"/>
      <c r="C53" s="38">
        <v>0</v>
      </c>
      <c r="D53" s="39"/>
      <c r="E53" s="38">
        <v>16567</v>
      </c>
      <c r="F53" s="17"/>
      <c r="G53" s="16">
        <f>-C53+E53</f>
        <v>16567</v>
      </c>
      <c r="H53" s="37"/>
    </row>
    <row r="54" spans="1:8" ht="13.5" thickBot="1">
      <c r="A54" s="40"/>
      <c r="B54" s="41"/>
      <c r="C54" s="42"/>
      <c r="D54" s="43"/>
      <c r="E54" s="42"/>
      <c r="F54" s="44"/>
      <c r="G54" s="45"/>
      <c r="H54" s="41"/>
    </row>
    <row r="55" spans="1:8" ht="8.25" customHeight="1">
      <c r="A55" s="52"/>
      <c r="B55" s="53"/>
      <c r="C55" s="54"/>
      <c r="D55" s="55"/>
      <c r="E55" s="54"/>
      <c r="F55" s="56"/>
      <c r="G55" s="57"/>
      <c r="H55" s="53"/>
    </row>
    <row r="56" spans="1:8" ht="13.5" thickBot="1">
      <c r="A56" s="46" t="s">
        <v>74</v>
      </c>
      <c r="B56" s="47"/>
      <c r="C56" s="48">
        <f>SUM(C21:C53)</f>
        <v>248505</v>
      </c>
      <c r="D56" s="49"/>
      <c r="E56" s="48">
        <f>SUM(E21:E53)</f>
        <v>181439.53999999998</v>
      </c>
      <c r="F56" s="50"/>
      <c r="G56" s="51">
        <f>-C56+E56</f>
        <v>-67065.46000000002</v>
      </c>
      <c r="H56" s="31"/>
    </row>
    <row r="57" spans="1:8" ht="13.5" thickBot="1">
      <c r="A57" s="58"/>
      <c r="B57" s="58"/>
      <c r="C57" s="59"/>
      <c r="D57" s="60"/>
      <c r="E57" s="59"/>
      <c r="F57" s="59"/>
      <c r="G57" s="59"/>
      <c r="H57" s="61"/>
    </row>
    <row r="58" spans="1:8" ht="12.75">
      <c r="A58" s="52"/>
      <c r="B58" s="53"/>
      <c r="C58" s="54"/>
      <c r="D58" s="55"/>
      <c r="E58" s="54"/>
      <c r="F58" s="56"/>
      <c r="G58" s="57"/>
      <c r="H58" s="53"/>
    </row>
    <row r="59" spans="1:8" ht="15.75" thickBot="1">
      <c r="A59" s="62" t="s">
        <v>75</v>
      </c>
      <c r="B59" s="63"/>
      <c r="C59" s="64">
        <f>C17+C56</f>
        <v>994005</v>
      </c>
      <c r="D59" s="65"/>
      <c r="E59" s="64">
        <f>E17+E56</f>
        <v>1075879.46</v>
      </c>
      <c r="F59" s="66"/>
      <c r="G59" s="67">
        <f>G17+G56</f>
        <v>81874.46000000002</v>
      </c>
      <c r="H59" s="31"/>
    </row>
    <row r="62" spans="1:4" ht="15">
      <c r="A62" s="1" t="s">
        <v>76</v>
      </c>
      <c r="B62" s="21"/>
      <c r="C62" s="22"/>
      <c r="D62" s="23"/>
    </row>
    <row r="63" ht="13.5" thickBot="1"/>
    <row r="64" spans="1:8" ht="12.75">
      <c r="A64" s="24" t="s">
        <v>77</v>
      </c>
      <c r="B64" s="25"/>
      <c r="C64" s="26" t="s">
        <v>47</v>
      </c>
      <c r="D64" s="27"/>
      <c r="E64" s="26" t="s">
        <v>48</v>
      </c>
      <c r="F64" s="28"/>
      <c r="G64" s="29" t="s">
        <v>2</v>
      </c>
      <c r="H64" s="25"/>
    </row>
    <row r="65" spans="1:8" ht="13.5" thickBot="1">
      <c r="A65" s="30"/>
      <c r="B65" s="31"/>
      <c r="C65" s="32"/>
      <c r="D65" s="33"/>
      <c r="E65" s="32"/>
      <c r="F65" s="34"/>
      <c r="G65" s="35"/>
      <c r="H65" s="31"/>
    </row>
    <row r="66" spans="1:8" ht="12.75">
      <c r="A66" s="52" t="s">
        <v>50</v>
      </c>
      <c r="B66" s="53"/>
      <c r="C66" s="54">
        <v>160000</v>
      </c>
      <c r="D66" s="55"/>
      <c r="E66" s="54">
        <v>160000</v>
      </c>
      <c r="F66" s="56"/>
      <c r="G66" s="57">
        <f>-C66+E66</f>
        <v>0</v>
      </c>
      <c r="H66" s="53"/>
    </row>
    <row r="67" spans="1:8" ht="12.75">
      <c r="A67" s="40"/>
      <c r="B67" s="68" t="s">
        <v>78</v>
      </c>
      <c r="C67" s="42">
        <v>320450</v>
      </c>
      <c r="D67" s="43"/>
      <c r="E67" s="42">
        <v>320450</v>
      </c>
      <c r="F67" s="44"/>
      <c r="G67" s="45">
        <f>-C67+E67</f>
        <v>0</v>
      </c>
      <c r="H67" s="41"/>
    </row>
    <row r="68" spans="1:8" ht="13.5" thickBot="1">
      <c r="A68" s="30">
        <v>2000</v>
      </c>
      <c r="B68" s="31"/>
      <c r="C68" s="32">
        <v>320450</v>
      </c>
      <c r="D68" s="33"/>
      <c r="E68" s="32">
        <v>320450</v>
      </c>
      <c r="F68" s="34"/>
      <c r="G68" s="35">
        <f>-C68+E68</f>
        <v>0</v>
      </c>
      <c r="H68" s="31"/>
    </row>
    <row r="69" spans="1:8" ht="12.75">
      <c r="A69" s="52" t="s">
        <v>51</v>
      </c>
      <c r="B69" s="53"/>
      <c r="C69" s="54">
        <v>160000</v>
      </c>
      <c r="D69" s="55"/>
      <c r="E69" s="54">
        <v>158850</v>
      </c>
      <c r="F69" s="56"/>
      <c r="G69" s="57">
        <f>-C69+E69</f>
        <v>-1150</v>
      </c>
      <c r="H69" s="53"/>
    </row>
    <row r="70" spans="1:8" ht="12.75">
      <c r="A70" s="40"/>
      <c r="B70" s="41"/>
      <c r="C70" s="42">
        <v>320450</v>
      </c>
      <c r="D70" s="43"/>
      <c r="E70" s="42">
        <v>320450</v>
      </c>
      <c r="F70" s="44"/>
      <c r="G70" s="45">
        <f>-C70+E70</f>
        <v>0</v>
      </c>
      <c r="H70" s="41"/>
    </row>
    <row r="71" spans="1:8" ht="13.5" thickBot="1">
      <c r="A71" s="30">
        <v>2000</v>
      </c>
      <c r="B71" s="31"/>
      <c r="C71" s="32">
        <v>320450</v>
      </c>
      <c r="D71" s="33"/>
      <c r="E71" s="32">
        <v>320450</v>
      </c>
      <c r="F71" s="34"/>
      <c r="G71" s="35">
        <f>-C71+E71</f>
        <v>0</v>
      </c>
      <c r="H71" s="31"/>
    </row>
    <row r="72" spans="1:8" ht="12.75">
      <c r="A72" s="52" t="s">
        <v>52</v>
      </c>
      <c r="B72" s="53"/>
      <c r="C72" s="54">
        <v>160000</v>
      </c>
      <c r="D72" s="55"/>
      <c r="E72" s="54">
        <v>68731.68</v>
      </c>
      <c r="F72" s="56"/>
      <c r="G72" s="57">
        <f>-C72+E72</f>
        <v>-91268.32</v>
      </c>
      <c r="H72" s="53"/>
    </row>
    <row r="73" spans="1:8" ht="12.75">
      <c r="A73" s="40"/>
      <c r="B73" s="41"/>
      <c r="C73" s="42">
        <v>320450</v>
      </c>
      <c r="D73" s="43"/>
      <c r="E73" s="42">
        <v>320450</v>
      </c>
      <c r="F73" s="44"/>
      <c r="G73" s="45">
        <f>-C73+E73</f>
        <v>0</v>
      </c>
      <c r="H73" s="41"/>
    </row>
    <row r="74" spans="1:8" ht="13.5" thickBot="1">
      <c r="A74" s="30">
        <v>2000</v>
      </c>
      <c r="B74" s="31"/>
      <c r="C74" s="32">
        <v>320450</v>
      </c>
      <c r="D74" s="33"/>
      <c r="E74" s="32">
        <v>320450</v>
      </c>
      <c r="F74" s="34"/>
      <c r="G74" s="35">
        <f>-C74+E74</f>
        <v>0</v>
      </c>
      <c r="H74" s="31"/>
    </row>
    <row r="75" spans="1:8" ht="12.75">
      <c r="A75" s="52" t="s">
        <v>53</v>
      </c>
      <c r="B75" s="53"/>
      <c r="C75" s="54">
        <v>160000</v>
      </c>
      <c r="D75" s="55"/>
      <c r="E75" s="54">
        <v>104250</v>
      </c>
      <c r="F75" s="56"/>
      <c r="G75" s="57">
        <f>-C75+E75</f>
        <v>-55750</v>
      </c>
      <c r="H75" s="53"/>
    </row>
    <row r="76" spans="1:8" ht="12.75">
      <c r="A76" s="40"/>
      <c r="B76" s="41"/>
      <c r="C76" s="42">
        <v>320450</v>
      </c>
      <c r="D76" s="43"/>
      <c r="E76" s="42">
        <v>320450</v>
      </c>
      <c r="F76" s="44"/>
      <c r="G76" s="45">
        <f>-C76+E76</f>
        <v>0</v>
      </c>
      <c r="H76" s="41"/>
    </row>
    <row r="77" spans="1:8" ht="13.5" thickBot="1">
      <c r="A77" s="30">
        <v>2000</v>
      </c>
      <c r="B77" s="31"/>
      <c r="C77" s="32">
        <v>320450</v>
      </c>
      <c r="D77" s="33"/>
      <c r="E77" s="32">
        <v>320450</v>
      </c>
      <c r="F77" s="34"/>
      <c r="G77" s="35">
        <f>-C77+E77</f>
        <v>0</v>
      </c>
      <c r="H77" s="31"/>
    </row>
    <row r="78" spans="1:8" ht="13.5" thickBot="1">
      <c r="A78" s="36" t="s">
        <v>54</v>
      </c>
      <c r="B78" s="69" t="s">
        <v>79</v>
      </c>
      <c r="C78" s="38">
        <v>105874.9</v>
      </c>
      <c r="D78" s="39"/>
      <c r="E78" s="38">
        <v>0</v>
      </c>
      <c r="F78" s="17"/>
      <c r="G78" s="16">
        <f>-C78+E78</f>
        <v>-105874.9</v>
      </c>
      <c r="H78" s="37"/>
    </row>
    <row r="79" spans="1:8" ht="12.75">
      <c r="A79" s="52"/>
      <c r="B79" s="53"/>
      <c r="C79" s="54"/>
      <c r="D79" s="55"/>
      <c r="E79" s="54"/>
      <c r="F79" s="56"/>
      <c r="G79" s="45"/>
      <c r="H79" s="41"/>
    </row>
    <row r="80" spans="1:8" ht="13.5" thickBot="1">
      <c r="A80" s="46" t="s">
        <v>80</v>
      </c>
      <c r="B80" s="70"/>
      <c r="C80" s="48">
        <f>SUM(C66:C78)</f>
        <v>3309474.9</v>
      </c>
      <c r="D80" s="49"/>
      <c r="E80" s="48">
        <f>SUM(E66:E78)</f>
        <v>3055431.6799999997</v>
      </c>
      <c r="F80" s="50"/>
      <c r="G80" s="51">
        <f>-C80+E80</f>
        <v>-254043.2200000002</v>
      </c>
      <c r="H80" s="31"/>
    </row>
    <row r="81" spans="1:8" ht="27.75" customHeight="1">
      <c r="A81" s="78" t="s">
        <v>81</v>
      </c>
      <c r="B81" s="78"/>
      <c r="C81" s="78"/>
      <c r="D81" s="78"/>
      <c r="E81" s="78"/>
      <c r="F81" s="78"/>
      <c r="G81" s="78"/>
      <c r="H81" s="78"/>
    </row>
    <row r="82" ht="12.75">
      <c r="A82" t="s">
        <v>82</v>
      </c>
    </row>
    <row r="85" ht="15">
      <c r="A85" s="1" t="s">
        <v>86</v>
      </c>
    </row>
    <row r="86" ht="15.75" thickBot="1">
      <c r="A86" s="1"/>
    </row>
    <row r="87" spans="1:8" ht="12.75">
      <c r="A87" s="24"/>
      <c r="B87" s="25"/>
      <c r="C87" s="26" t="s">
        <v>47</v>
      </c>
      <c r="D87" s="27"/>
      <c r="E87" s="26" t="s">
        <v>48</v>
      </c>
      <c r="F87" s="28"/>
      <c r="G87" s="29" t="s">
        <v>2</v>
      </c>
      <c r="H87" s="25"/>
    </row>
    <row r="88" spans="1:8" ht="13.5" thickBot="1">
      <c r="A88" s="30"/>
      <c r="B88" s="31"/>
      <c r="C88" s="32"/>
      <c r="D88" s="33"/>
      <c r="E88" s="32"/>
      <c r="F88" s="34"/>
      <c r="G88" s="35"/>
      <c r="H88" s="31"/>
    </row>
    <row r="89" spans="1:8" ht="13.5" thickBot="1">
      <c r="A89" s="46" t="s">
        <v>88</v>
      </c>
      <c r="B89" s="37"/>
      <c r="C89" s="75">
        <v>0</v>
      </c>
      <c r="D89" s="76"/>
      <c r="E89" s="75">
        <v>528594.1</v>
      </c>
      <c r="F89" s="76">
        <v>2000</v>
      </c>
      <c r="G89" s="18">
        <f>-C89+E89</f>
        <v>528594.1</v>
      </c>
      <c r="H89" s="37"/>
    </row>
    <row r="90" spans="1:8" ht="12.75">
      <c r="A90" s="58"/>
      <c r="B90" s="61"/>
      <c r="C90" s="59"/>
      <c r="D90" s="60"/>
      <c r="E90" s="59"/>
      <c r="F90" s="60"/>
      <c r="G90" s="59"/>
      <c r="H90" s="61"/>
    </row>
    <row r="91" spans="1:8" ht="13.5" thickBot="1">
      <c r="A91" s="61"/>
      <c r="B91" s="61"/>
      <c r="C91" s="45"/>
      <c r="D91" s="74"/>
      <c r="E91" s="45"/>
      <c r="F91" s="45"/>
      <c r="G91" s="45"/>
      <c r="H91" s="61"/>
    </row>
    <row r="92" spans="1:8" ht="12.75">
      <c r="A92" s="52"/>
      <c r="B92" s="53"/>
      <c r="C92" s="54"/>
      <c r="D92" s="55"/>
      <c r="E92" s="54"/>
      <c r="F92" s="56"/>
      <c r="G92" s="57"/>
      <c r="H92" s="53"/>
    </row>
    <row r="93" spans="1:8" ht="13.5" thickBot="1">
      <c r="A93" s="46" t="s">
        <v>83</v>
      </c>
      <c r="B93" s="47"/>
      <c r="C93" s="48">
        <f>C59+C80</f>
        <v>4303479.9</v>
      </c>
      <c r="D93" s="49"/>
      <c r="E93" s="48">
        <f>E59+E80+E89</f>
        <v>4659905.239999999</v>
      </c>
      <c r="F93" s="50"/>
      <c r="G93" s="51">
        <f>G59+G80</f>
        <v>-172168.76000000018</v>
      </c>
      <c r="H93" s="31"/>
    </row>
    <row r="94" spans="1:8" ht="12.75">
      <c r="A94" s="58"/>
      <c r="B94" s="58"/>
      <c r="C94" s="59"/>
      <c r="D94" s="60"/>
      <c r="E94" s="59"/>
      <c r="F94" s="59"/>
      <c r="G94" s="59"/>
      <c r="H94" s="61"/>
    </row>
    <row r="95" spans="1:8" ht="12.75">
      <c r="A95" s="61"/>
      <c r="B95" s="61"/>
      <c r="C95" s="45"/>
      <c r="D95" s="74"/>
      <c r="E95" s="45"/>
      <c r="F95" s="45"/>
      <c r="G95" s="45"/>
      <c r="H95" s="61"/>
    </row>
    <row r="96" ht="15">
      <c r="A96" s="1" t="s">
        <v>87</v>
      </c>
    </row>
    <row r="97" ht="13.5" thickBot="1"/>
    <row r="98" spans="1:8" ht="12.75">
      <c r="A98" s="52"/>
      <c r="B98" s="53"/>
      <c r="C98" s="26" t="s">
        <v>47</v>
      </c>
      <c r="D98" s="27"/>
      <c r="E98" s="26" t="s">
        <v>48</v>
      </c>
      <c r="F98" s="28"/>
      <c r="G98" s="29" t="s">
        <v>2</v>
      </c>
      <c r="H98" s="25"/>
    </row>
    <row r="99" spans="1:8" ht="13.5" thickBot="1">
      <c r="A99" s="30"/>
      <c r="B99" s="31"/>
      <c r="C99" s="32"/>
      <c r="D99" s="33"/>
      <c r="E99" s="32"/>
      <c r="F99" s="34"/>
      <c r="G99" s="35"/>
      <c r="H99" s="31"/>
    </row>
    <row r="100" spans="1:8" ht="13.5" thickBot="1">
      <c r="A100" s="36"/>
      <c r="B100" s="37"/>
      <c r="C100" s="38">
        <v>0</v>
      </c>
      <c r="D100" s="39">
        <v>1998</v>
      </c>
      <c r="E100" s="38">
        <v>7695.8</v>
      </c>
      <c r="F100" s="17"/>
      <c r="G100" s="16">
        <f>-C100+E100</f>
        <v>7695.8</v>
      </c>
      <c r="H100" s="37"/>
    </row>
    <row r="101" spans="1:8" ht="13.5" thickBot="1">
      <c r="A101" s="36"/>
      <c r="B101" s="37"/>
      <c r="C101" s="38">
        <v>0</v>
      </c>
      <c r="D101" s="39">
        <v>1999</v>
      </c>
      <c r="E101" s="38">
        <v>20099.41</v>
      </c>
      <c r="F101" s="17"/>
      <c r="G101" s="16">
        <f>-C101+E101</f>
        <v>20099.41</v>
      </c>
      <c r="H101" s="37"/>
    </row>
    <row r="102" spans="1:8" ht="13.5" thickBot="1">
      <c r="A102" s="30"/>
      <c r="B102" s="31"/>
      <c r="C102" s="32">
        <v>0</v>
      </c>
      <c r="D102" s="33">
        <v>2000</v>
      </c>
      <c r="E102" s="32">
        <v>38033.58</v>
      </c>
      <c r="F102" s="34"/>
      <c r="G102" s="16">
        <f>-C102+E102</f>
        <v>38033.58</v>
      </c>
      <c r="H102" s="31"/>
    </row>
    <row r="103" spans="1:8" ht="13.5" thickBot="1">
      <c r="A103" s="30"/>
      <c r="B103" s="31"/>
      <c r="C103" s="32">
        <v>0</v>
      </c>
      <c r="D103" s="33">
        <v>2001</v>
      </c>
      <c r="E103" s="32">
        <v>34871.67</v>
      </c>
      <c r="F103" s="34"/>
      <c r="G103" s="16">
        <f>-C103+E103</f>
        <v>34871.67</v>
      </c>
      <c r="H103" s="31"/>
    </row>
    <row r="104" spans="1:8" ht="15.75" thickBot="1">
      <c r="A104" s="30"/>
      <c r="B104" s="31"/>
      <c r="C104" s="64">
        <v>0</v>
      </c>
      <c r="D104" s="33"/>
      <c r="E104" s="64">
        <f>SUM(E100:E103)</f>
        <v>100700.46</v>
      </c>
      <c r="F104" s="66"/>
      <c r="G104" s="67">
        <f>SUM(G100:G103)</f>
        <v>100700.46</v>
      </c>
      <c r="H104" s="31"/>
    </row>
    <row r="105" spans="1:7" ht="15">
      <c r="A105" s="1"/>
      <c r="C105" s="3"/>
      <c r="E105" s="3"/>
      <c r="F105" s="3"/>
      <c r="G105" s="3"/>
    </row>
    <row r="106" ht="13.5" thickBot="1"/>
    <row r="107" spans="1:5" ht="15.75" thickBot="1">
      <c r="A107" s="71" t="s">
        <v>89</v>
      </c>
      <c r="B107" s="15"/>
      <c r="C107" s="16"/>
      <c r="D107" s="72"/>
      <c r="E107" s="73">
        <v>797475.44</v>
      </c>
    </row>
    <row r="108" ht="13.5" thickBot="1"/>
    <row r="109" spans="1:5" ht="15.75" thickBot="1">
      <c r="A109" s="71" t="s">
        <v>90</v>
      </c>
      <c r="B109" s="15"/>
      <c r="C109" s="16"/>
      <c r="D109" s="72"/>
      <c r="E109" s="73">
        <v>500</v>
      </c>
    </row>
    <row r="110" ht="13.5" thickBot="1"/>
    <row r="111" spans="1:5" ht="15.75" thickBot="1">
      <c r="A111" s="71" t="s">
        <v>91</v>
      </c>
      <c r="B111" s="15"/>
      <c r="C111" s="16"/>
      <c r="D111" s="72"/>
      <c r="E111" s="73">
        <f>E107+E109</f>
        <v>797975.44</v>
      </c>
    </row>
  </sheetData>
  <mergeCells count="1">
    <mergeCell ref="A81:H81"/>
  </mergeCells>
  <printOptions/>
  <pageMargins left="0.75" right="0.75" top="0.82" bottom="0.74" header="0.4921259845" footer="0.4921259845"/>
  <pageSetup horizontalDpi="600" verticalDpi="600" orientation="portrait" paperSize="9" r:id="rId1"/>
  <headerFooter alignWithMargins="0">
    <oddHeader>&amp;C&amp;"Arial,Fett"&amp;11Projekt "Kulturstraße Donau ", Einnahmen aus Mitgliedsbeiträgen in ATS</oddHeader>
    <oddFooter>&amp;RStand per 2.10.2001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Grossberger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</dc:creator>
  <cp:keywords/>
  <dc:description/>
  <cp:lastModifiedBy>Orthograf!</cp:lastModifiedBy>
  <cp:lastPrinted>2002-03-15T08:14:20Z</cp:lastPrinted>
  <dcterms:created xsi:type="dcterms:W3CDTF">2000-01-22T21:28:28Z</dcterms:created>
  <dcterms:modified xsi:type="dcterms:W3CDTF">2000-01-23T10:30:06Z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LAKIS@15.1000:Abgeschlossen">
    <vt:lpwstr>Nein</vt:lpwstr>
  </property>
  <property fmtid="{D5CDD505-2E9C-101B-9397-08002B2CF9AE}" pid="3" name="FSC#FSCLAKIS@15.1000:Abgezeichnet_am">
    <vt:lpwstr/>
  </property>
  <property fmtid="{D5CDD505-2E9C-101B-9397-08002B2CF9AE}" pid="4" name="FSC#FSCLAKIS@15.1000:Abgezeichnet_von">
    <vt:lpwstr/>
  </property>
  <property fmtid="{D5CDD505-2E9C-101B-9397-08002B2CF9AE}" pid="5" name="FSC#FSCLAKIS@15.1000:Abgezeichnet2_am">
    <vt:lpwstr/>
  </property>
  <property fmtid="{D5CDD505-2E9C-101B-9397-08002B2CF9AE}" pid="6" name="FSC#FSCLAKIS@15.1000:Abgezeichnet2_von">
    <vt:lpwstr/>
  </property>
  <property fmtid="{D5CDD505-2E9C-101B-9397-08002B2CF9AE}" pid="7" name="FSC#FSCLAKIS@15.1000:Abschriftsklausel">
    <vt:lpwstr/>
  </property>
  <property fmtid="{D5CDD505-2E9C-101B-9397-08002B2CF9AE}" pid="8" name="FSC#FSCLAKIS@15.1000:AktBetreff">
    <vt:lpwstr/>
  </property>
  <property fmtid="{D5CDD505-2E9C-101B-9397-08002B2CF9AE}" pid="9" name="FSC#FSCLAKIS@15.1000:Bearbeiter_Tit_NN">
    <vt:lpwstr/>
  </property>
  <property fmtid="{D5CDD505-2E9C-101B-9397-08002B2CF9AE}" pid="10" name="FSC#FSCLAKIS@15.1000:Bearbeiter_Tit_VN_NN">
    <vt:lpwstr/>
  </property>
  <property fmtid="{D5CDD505-2E9C-101B-9397-08002B2CF9AE}" pid="11" name="FSC#FSCLAKIS@15.1000:Beilagen">
    <vt:lpwstr/>
  </property>
  <property fmtid="{D5CDD505-2E9C-101B-9397-08002B2CF9AE}" pid="12" name="FSC#FSCLAKIS@15.1000:Betreff">
    <vt:lpwstr/>
  </property>
  <property fmtid="{D5CDD505-2E9C-101B-9397-08002B2CF9AE}" pid="13" name="FSC#FSCLAKIS@15.1000:Bezug">
    <vt:lpwstr/>
  </property>
  <property fmtid="{D5CDD505-2E9C-101B-9397-08002B2CF9AE}" pid="14" name="FSC#FSCLAKIS@15.1000:DW_Bearbeiter">
    <vt:lpwstr/>
  </property>
  <property fmtid="{D5CDD505-2E9C-101B-9397-08002B2CF9AE}" pid="15" name="FSC#FSCLAKIS@15.1000:DW_Eigentuemer_Zuschrift">
    <vt:lpwstr/>
  </property>
  <property fmtid="{D5CDD505-2E9C-101B-9397-08002B2CF9AE}" pid="16" name="FSC#FSCLAKIS@15.1000:Geschlecht_Bearbeiter">
    <vt:lpwstr/>
  </property>
  <property fmtid="{D5CDD505-2E9C-101B-9397-08002B2CF9AE}" pid="17" name="FSC#FSCLAKIS@15.1000:Geschlecht_Eigentuemer_Zuschrift">
    <vt:lpwstr/>
  </property>
  <property fmtid="{D5CDD505-2E9C-101B-9397-08002B2CF9AE}" pid="18" name="FSC#FSCLAKIS@15.1000:Eigentuemer_Zuschrift_Tit_NN">
    <vt:lpwstr/>
  </property>
  <property fmtid="{D5CDD505-2E9C-101B-9397-08002B2CF9AE}" pid="19" name="FSC#FSCLAKIS@15.1000:Eigentuemer_Zuschrift_Tit_VN_NN">
    <vt:lpwstr/>
  </property>
  <property fmtid="{D5CDD505-2E9C-101B-9397-08002B2CF9AE}" pid="20" name="FSC#FSCLAKIS@15.1000:Erzeugt_am">
    <vt:lpwstr>02.10.2001</vt:lpwstr>
  </property>
  <property fmtid="{D5CDD505-2E9C-101B-9397-08002B2CF9AE}" pid="21" name="FSC#FSCLAKIS@15.1000:Fertigungsklausel">
    <vt:lpwstr/>
  </property>
  <property fmtid="{D5CDD505-2E9C-101B-9397-08002B2CF9AE}" pid="22" name="FSC#FSCLAKIS@15.1000:Fertigungsklausel2">
    <vt:lpwstr/>
  </property>
  <property fmtid="{D5CDD505-2E9C-101B-9397-08002B2CF9AE}" pid="23" name="FSC#FSCLAKIS@15.1000:Kennzeichen">
    <vt:lpwstr/>
  </property>
  <property fmtid="{D5CDD505-2E9C-101B-9397-08002B2CF9AE}" pid="24" name="FSC#FSCLAKIS@15.1000:Objektname">
    <vt:lpwstr>Kulturstraße Donau BUDGET 2001</vt:lpwstr>
  </property>
  <property fmtid="{D5CDD505-2E9C-101B-9397-08002B2CF9AE}" pid="25" name="FSC#FSCLAKIS@15.1000:RsabAbsender">
    <vt:lpwstr>Amt der NÖ Landesregierung
Abteilung Landesamtsdirektion
Landhausplatz 1
3109 St. Pölten</vt:lpwstr>
  </property>
  <property fmtid="{D5CDD505-2E9C-101B-9397-08002B2CF9AE}" pid="26" name="FSC#FSCLAKIS@15.1000:Text_nach_Fertigung">
    <vt:lpwstr/>
  </property>
  <property fmtid="{D5CDD505-2E9C-101B-9397-08002B2CF9AE}" pid="27" name="FSC#FSCLAKIS@15.1000:Unterschrieben_am">
    <vt:lpwstr/>
  </property>
  <property fmtid="{D5CDD505-2E9C-101B-9397-08002B2CF9AE}" pid="28" name="FSC#FSCLAKIS@15.1000:Unterschrieben_von">
    <vt:lpwstr/>
  </property>
  <property fmtid="{D5CDD505-2E9C-101B-9397-08002B2CF9AE}" pid="29" name="FSC#FSCLAKIS@15.1000:Unterschrieben2_am">
    <vt:lpwstr/>
  </property>
  <property fmtid="{D5CDD505-2E9C-101B-9397-08002B2CF9AE}" pid="30" name="FSC#FSCLAKIS@15.1000:Unterschrieben2_von">
    <vt:lpwstr/>
  </property>
  <property fmtid="{D5CDD505-2E9C-101B-9397-08002B2CF9AE}" pid="31" name="FSC#FSCLAKIS@15.1000:Unterschrieben_von_Tit_VN_NN_gsp">
    <vt:lpwstr/>
  </property>
  <property fmtid="{D5CDD505-2E9C-101B-9397-08002B2CF9AE}" pid="32" name="FSC#FSCLAKIS@15.1000:Unterschrieben_von_Tit_VN_NN_ng">
    <vt:lpwstr/>
  </property>
  <property fmtid="{D5CDD505-2E9C-101B-9397-08002B2CF9AE}" pid="33" name="FSC#FSCLAKIS@15.1000:Gesperrt_Bearbeiter">
    <vt:lpwstr/>
  </property>
  <property fmtid="{D5CDD505-2E9C-101B-9397-08002B2CF9AE}" pid="34" name="FSC#FSCLAKIS@15.1000:Systemaenderungszeitpunkt">
    <vt:lpwstr>1. August 2006</vt:lpwstr>
  </property>
  <property fmtid="{D5CDD505-2E9C-101B-9397-08002B2CF9AE}" pid="35" name="FSC#FSCLAKIS@15.1000:Eingangsdatum_ON">
    <vt:lpwstr/>
  </property>
  <property fmtid="{D5CDD505-2E9C-101B-9397-08002B2CF9AE}" pid="36" name="FSC#FSCLAKIS@15.1000:Frist_ON">
    <vt:lpwstr/>
  </property>
  <property fmtid="{D5CDD505-2E9C-101B-9397-08002B2CF9AE}" pid="37" name="FSC#FSCLAKIS@15.1000:Anmerkung_ON">
    <vt:lpwstr/>
  </property>
  <property fmtid="{D5CDD505-2E9C-101B-9397-08002B2CF9AE}" pid="38" name="FSC#FSCLAKIS@15.1000:Inhalt_ON">
    <vt:lpwstr/>
  </property>
  <property fmtid="{D5CDD505-2E9C-101B-9397-08002B2CF9AE}" pid="39" name="FSC#FSCLAKIS@15.1000:Hinweis_ON">
    <vt:lpwstr/>
  </property>
  <property fmtid="{D5CDD505-2E9C-101B-9397-08002B2CF9AE}" pid="40" name="FSC#FSCLAKIS@15.1000:Erledigung_ON">
    <vt:lpwstr/>
  </property>
  <property fmtid="{D5CDD505-2E9C-101B-9397-08002B2CF9AE}" pid="41" name="FSC#FSCLAKIS@15.1000:DVR">
    <vt:lpwstr/>
  </property>
  <property fmtid="{D5CDD505-2E9C-101B-9397-08002B2CF9AE}" pid="42" name="FSC#FSCLAKIS@15.1000:Eigentuemer_Objekt_Tit_VN_NN">
    <vt:lpwstr>Barbara zz-Hengst</vt:lpwstr>
  </property>
  <property fmtid="{D5CDD505-2E9C-101B-9397-08002B2CF9AE}" pid="43" name="FSC#FSCLAKIS@15.1000:DW_Eigentuemer_Objekt">
    <vt:lpwstr>*</vt:lpwstr>
  </property>
  <property fmtid="{D5CDD505-2E9C-101B-9397-08002B2CF9AE}" pid="44" name="FSC#NOELLAKISFORMSPROP@1000.8803:xmldata3">
    <vt:lpwstr>TEXT: LEER (!)</vt:lpwstr>
  </property>
  <property fmtid="{D5CDD505-2E9C-101B-9397-08002B2CF9AE}" pid="45" name="FSC#NOELLAKISFORMSPROP@1000.8803:xmldata3n">
    <vt:lpwstr>TEXT: LEER (!)</vt:lpwstr>
  </property>
  <property fmtid="{D5CDD505-2E9C-101B-9397-08002B2CF9AE}" pid="46" name="FSC#NOELLAKISFORMSPROP@1000.8803:xmldata10">
    <vt:lpwstr>TEXT: LEER (!)</vt:lpwstr>
  </property>
  <property fmtid="{D5CDD505-2E9C-101B-9397-08002B2CF9AE}" pid="47" name="FSC#NOELLAKISFORMSPROP@1000.8803:xmldata10n">
    <vt:lpwstr>TEXT: LEER (!)</vt:lpwstr>
  </property>
  <property fmtid="{D5CDD505-2E9C-101B-9397-08002B2CF9AE}" pid="48" name="FSC#NOELLAKISFORMSPROP@1000.8803:xmldata100">
    <vt:lpwstr>kein Rechtsgeschäft</vt:lpwstr>
  </property>
  <property fmtid="{D5CDD505-2E9C-101B-9397-08002B2CF9AE}" pid="49" name="FSC#NOELLAKISFORMSPROP@1000.8803:xmldata100n">
    <vt:lpwstr>kein Rechtsgeschäft</vt:lpwstr>
  </property>
  <property fmtid="{D5CDD505-2E9C-101B-9397-08002B2CF9AE}" pid="50" name="FSC#NOELLAKISFORMSPROP@1000.8803:xmldata101">
    <vt:lpwstr>kein Datum</vt:lpwstr>
  </property>
  <property fmtid="{D5CDD505-2E9C-101B-9397-08002B2CF9AE}" pid="51" name="FSC#NOELLAKISFORMSPROP@1000.8803:xmldata101n">
    <vt:lpwstr>kein Datum</vt:lpwstr>
  </property>
  <property fmtid="{D5CDD505-2E9C-101B-9397-08002B2CF9AE}" pid="52" name="FSC#NOELLAKISFORMSPROP@1000.8803:xmldata102">
    <vt:lpwstr>Keine Aktenzahl des Rechtsgeschäfts erfasst</vt:lpwstr>
  </property>
  <property fmtid="{D5CDD505-2E9C-101B-9397-08002B2CF9AE}" pid="53" name="FSC#NOELLAKISFORMSPROP@1000.8803:xmldata102n">
    <vt:lpwstr>Keine Aktenzahl des Rechtsgeschäfts erfasst</vt:lpwstr>
  </property>
  <property fmtid="{D5CDD505-2E9C-101B-9397-08002B2CF9AE}" pid="54" name="FSC#NOELLAKISFORMSPROP@1000.8803:xmldata20">
    <vt:lpwstr>TEXT: LEER (!)</vt:lpwstr>
  </property>
  <property fmtid="{D5CDD505-2E9C-101B-9397-08002B2CF9AE}" pid="55" name="FSC#NOELLAKISFORMSPROP@1000.8803:xmldata20n">
    <vt:lpwstr>TEXT: LEER (!)</vt:lpwstr>
  </property>
  <property fmtid="{D5CDD505-2E9C-101B-9397-08002B2CF9AE}" pid="56" name="FSC#NOELLAKISFORMSPROP@1000.8803:xmldata103">
    <vt:lpwstr>Kein Zuschlag - Gericht erfasst</vt:lpwstr>
  </property>
  <property fmtid="{D5CDD505-2E9C-101B-9397-08002B2CF9AE}" pid="57" name="FSC#NOELLAKISFORMSPROP@1000.8803:xmldata103n">
    <vt:lpwstr/>
  </property>
  <property fmtid="{D5CDD505-2E9C-101B-9397-08002B2CF9AE}" pid="58" name="FSC#NOELLAKISFORMSPROP@1000.8803:xmldata104">
    <vt:lpwstr>Kein Zuschlag - Datum erfasst</vt:lpwstr>
  </property>
  <property fmtid="{D5CDD505-2E9C-101B-9397-08002B2CF9AE}" pid="59" name="FSC#NOELLAKISFORMSPROP@1000.8803:xmldata104n">
    <vt:lpwstr>Kein Zuschlag - Datum erfasst</vt:lpwstr>
  </property>
  <property fmtid="{D5CDD505-2E9C-101B-9397-08002B2CF9AE}" pid="60" name="FSC#NOELLAKISFORMSPROP@1000.8803:xmldata105">
    <vt:lpwstr>Kein Zuschlag - Zahl erfasst</vt:lpwstr>
  </property>
  <property fmtid="{D5CDD505-2E9C-101B-9397-08002B2CF9AE}" pid="61" name="FSC#NOELLAKISFORMSPROP@1000.8803:xmldata105n">
    <vt:lpwstr>Kein Zuschlag - Zahl erfasst</vt:lpwstr>
  </property>
  <property fmtid="{D5CDD505-2E9C-101B-9397-08002B2CF9AE}" pid="62" name="FSC#NOELLAKISFORMSPROP@1000.8803:xmldata30">
    <vt:lpwstr>Kein Vertreter erfasst</vt:lpwstr>
  </property>
  <property fmtid="{D5CDD505-2E9C-101B-9397-08002B2CF9AE}" pid="63" name="FSC#NOELLAKISFORMSPROP@1000.8803:xmldata30n">
    <vt:lpwstr>Kein Vertreter erfasst</vt:lpwstr>
  </property>
  <property fmtid="{D5CDD505-2E9C-101B-9397-08002B2CF9AE}" pid="64" name="FSC#NOELLAKISFORMSPROP@1000.8803:xmldataVertrEnt">
    <vt:lpwstr>Kein Vertreter erfasst</vt:lpwstr>
  </property>
  <property fmtid="{D5CDD505-2E9C-101B-9397-08002B2CF9AE}" pid="65" name="FSC#NOELLAKISFORMSPROP@1000.8803:xmldataVertrEntn">
    <vt:lpwstr>Kein Vertreter erfasst</vt:lpwstr>
  </property>
  <property fmtid="{D5CDD505-2E9C-101B-9397-08002B2CF9AE}" pid="66" name="FSC#NOELLAKISFORMSPROP@1000.8803:xmldataGrundstEnt">
    <vt:lpwstr>TEXT: LEER (!)</vt:lpwstr>
  </property>
  <property fmtid="{D5CDD505-2E9C-101B-9397-08002B2CF9AE}" pid="67" name="FSC#NOELLAKISFORMSPROP@1000.8803:xmldataGrundstEntn">
    <vt:lpwstr>TEXT: LEER (!)</vt:lpwstr>
  </property>
  <property fmtid="{D5CDD505-2E9C-101B-9397-08002B2CF9AE}" pid="68" name="FSC#NOELLAKISFORMSPROP@1000.8803:xmldataGVAVerk">
    <vt:lpwstr>TEXT: LEER (!)</vt:lpwstr>
  </property>
  <property fmtid="{D5CDD505-2E9C-101B-9397-08002B2CF9AE}" pid="69" name="FSC#NOELLAKISFORMSPROP@1000.8803:xmldataGVAVerkn">
    <vt:lpwstr>TEXT: LEER (!)</vt:lpwstr>
  </property>
  <property fmtid="{D5CDD505-2E9C-101B-9397-08002B2CF9AE}" pid="70" name="FSC#NOELLAKISFORMSPROP@1000.8803:xmldataGVAKaeufer">
    <vt:lpwstr>TEXT: LEER (!)</vt:lpwstr>
  </property>
  <property fmtid="{D5CDD505-2E9C-101B-9397-08002B2CF9AE}" pid="71" name="FSC#NOELLAKISFORMSPROP@1000.8803:xmldataGVAKaeufern">
    <vt:lpwstr>TEXT: LEER (!)</vt:lpwstr>
  </property>
  <property fmtid="{D5CDD505-2E9C-101B-9397-08002B2CF9AE}" pid="72" name="FSC#NOELLAKISFORMSPROP@1000.8803:xmldataGVARechtsgesch">
    <vt:lpwstr>kein Rechtsgeschäft</vt:lpwstr>
  </property>
  <property fmtid="{D5CDD505-2E9C-101B-9397-08002B2CF9AE}" pid="73" name="FSC#NOELLAKISFORMSPROP@1000.8803:xmldataGVARechtsgeschn">
    <vt:lpwstr>kein Rechtsgeschäft</vt:lpwstr>
  </property>
  <property fmtid="{D5CDD505-2E9C-101B-9397-08002B2CF9AE}" pid="74" name="FSC#NOELLAKISFORMSPROP@1000.8803:xmldataGVA_RG_dat">
    <vt:lpwstr>kein Datum</vt:lpwstr>
  </property>
  <property fmtid="{D5CDD505-2E9C-101B-9397-08002B2CF9AE}" pid="75" name="FSC#NOELLAKISFORMSPROP@1000.8803:xmldataGVA_RG_datn">
    <vt:lpwstr>kein Datum</vt:lpwstr>
  </property>
  <property fmtid="{D5CDD505-2E9C-101B-9397-08002B2CF9AE}" pid="76" name="FSC#NOELLAKISFORMSPROP@1000.8803:xmldata_RG_Zahl_GVA">
    <vt:lpwstr>Keine Aktenzahl des Rechtsgeschäfts erfasst</vt:lpwstr>
  </property>
  <property fmtid="{D5CDD505-2E9C-101B-9397-08002B2CF9AE}" pid="77" name="FSC#NOELLAKISFORMSPROP@1000.8803:xmldata_RG_Zahl_GVAn">
    <vt:lpwstr>Keine Aktenzahl des Rechtsgeschäfts erfasst</vt:lpwstr>
  </property>
  <property fmtid="{D5CDD505-2E9C-101B-9397-08002B2CF9AE}" pid="78" name="FSC#NOELLAKISFORMSPROP@1000.8803:xmldata_grundstueck_GVA">
    <vt:lpwstr>TEXT: LEER (!)</vt:lpwstr>
  </property>
  <property fmtid="{D5CDD505-2E9C-101B-9397-08002B2CF9AE}" pid="79" name="FSC#NOELLAKISFORMSPROP@1000.8803:xmldata_grundstueck_GVAn">
    <vt:lpwstr>TEXT: LEER (!)</vt:lpwstr>
  </property>
  <property fmtid="{D5CDD505-2E9C-101B-9397-08002B2CF9AE}" pid="80" name="FSC#NOELLAKISFORMSPROP@1000.8803:xmldataZuschlagGVA">
    <vt:lpwstr>Kein Zuschlag - Gericht erfasst</vt:lpwstr>
  </property>
  <property fmtid="{D5CDD505-2E9C-101B-9397-08002B2CF9AE}" pid="81" name="FSC#NOELLAKISFORMSPROP@1000.8803:xmldataZuschlagGVAn">
    <vt:lpwstr/>
  </property>
  <property fmtid="{D5CDD505-2E9C-101B-9397-08002B2CF9AE}" pid="82" name="FSC#NOELLAKISFORMSPROP@1000.8803:xmldata_ZuDat_GVA">
    <vt:lpwstr>Kein Zuschlag - Datum erfasst</vt:lpwstr>
  </property>
  <property fmtid="{D5CDD505-2E9C-101B-9397-08002B2CF9AE}" pid="83" name="FSC#NOELLAKISFORMSPROP@1000.8803:xmldata_ZuDat_GVAn">
    <vt:lpwstr>Kein Zuschlag - Datum erfasst</vt:lpwstr>
  </property>
  <property fmtid="{D5CDD505-2E9C-101B-9397-08002B2CF9AE}" pid="84" name="FSC#NOELLAKISFORMSPROP@1000.8803:xmldata_ZuZahl_GVA">
    <vt:lpwstr>Kein Zuschlag - Zahl erfasst</vt:lpwstr>
  </property>
  <property fmtid="{D5CDD505-2E9C-101B-9397-08002B2CF9AE}" pid="85" name="FSC#NOELLAKISFORMSPROP@1000.8803:xmldata_ZuZahl_GVAn">
    <vt:lpwstr>Kein Zuschlag - Zahl erfasst</vt:lpwstr>
  </property>
  <property fmtid="{D5CDD505-2E9C-101B-9397-08002B2CF9AE}" pid="86" name="FSC#NOELLAKISFORMSPROP@1000.8803:xmldata_Vertreter_GVA">
    <vt:lpwstr>Kein Vertreter erfasst</vt:lpwstr>
  </property>
  <property fmtid="{D5CDD505-2E9C-101B-9397-08002B2CF9AE}" pid="87" name="FSC#NOELLAKISFORMSPROP@1000.8803:xmldata_Vertreter_GVAn">
    <vt:lpwstr>Kein Vertreter erfasst</vt:lpwstr>
  </property>
  <property fmtid="{D5CDD505-2E9C-101B-9397-08002B2CF9AE}" pid="88" name="FSC#COOSYSTEM@1.1:Container">
    <vt:lpwstr>COO.1000.8802.5.408493</vt:lpwstr>
  </property>
  <property fmtid="{D5CDD505-2E9C-101B-9397-08002B2CF9AE}" pid="89" name="FSC#COOELAK@1.1001:Subject">
    <vt:lpwstr>Kulturstraße Donau BUDGET 2001</vt:lpwstr>
  </property>
  <property fmtid="{D5CDD505-2E9C-101B-9397-08002B2CF9AE}" pid="90" name="FSC#COOELAK@1.1001:FileReference">
    <vt:lpwstr/>
  </property>
  <property fmtid="{D5CDD505-2E9C-101B-9397-08002B2CF9AE}" pid="91" name="FSC#COOELAK@1.1001:FileRefYear">
    <vt:lpwstr/>
  </property>
  <property fmtid="{D5CDD505-2E9C-101B-9397-08002B2CF9AE}" pid="92" name="FSC#COOELAK@1.1001:FileRefOrdinal">
    <vt:lpwstr/>
  </property>
  <property fmtid="{D5CDD505-2E9C-101B-9397-08002B2CF9AE}" pid="93" name="FSC#COOELAK@1.1001:FileRefOU">
    <vt:lpwstr/>
  </property>
  <property fmtid="{D5CDD505-2E9C-101B-9397-08002B2CF9AE}" pid="94" name="FSC#COOELAK@1.1001:Organization">
    <vt:lpwstr/>
  </property>
  <property fmtid="{D5CDD505-2E9C-101B-9397-08002B2CF9AE}" pid="95" name="FSC#COOELAK@1.1001:Owner">
    <vt:lpwstr> zz-Hengst</vt:lpwstr>
  </property>
  <property fmtid="{D5CDD505-2E9C-101B-9397-08002B2CF9AE}" pid="96" name="FSC#COOELAK@1.1001:OwnerExtension">
    <vt:lpwstr>*</vt:lpwstr>
  </property>
  <property fmtid="{D5CDD505-2E9C-101B-9397-08002B2CF9AE}" pid="97" name="FSC#COOELAK@1.1001:OwnerFaxExtension">
    <vt:lpwstr/>
  </property>
  <property fmtid="{D5CDD505-2E9C-101B-9397-08002B2CF9AE}" pid="98" name="FSC#COOELAK@1.1001:DispatchedBy">
    <vt:lpwstr/>
  </property>
  <property fmtid="{D5CDD505-2E9C-101B-9397-08002B2CF9AE}" pid="99" name="FSC#COOELAK@1.1001:DispatchedAt">
    <vt:lpwstr/>
  </property>
  <property fmtid="{D5CDD505-2E9C-101B-9397-08002B2CF9AE}" pid="100" name="FSC#COOELAK@1.1001:ApprovedBy">
    <vt:lpwstr/>
  </property>
  <property fmtid="{D5CDD505-2E9C-101B-9397-08002B2CF9AE}" pid="101" name="FSC#COOELAK@1.1001:ApprovedAt">
    <vt:lpwstr/>
  </property>
  <property fmtid="{D5CDD505-2E9C-101B-9397-08002B2CF9AE}" pid="102" name="FSC#COOELAK@1.1001:Department">
    <vt:lpwstr/>
  </property>
  <property fmtid="{D5CDD505-2E9C-101B-9397-08002B2CF9AE}" pid="103" name="FSC#COOELAK@1.1001:CreatedAt">
    <vt:lpwstr>02.10.2001</vt:lpwstr>
  </property>
  <property fmtid="{D5CDD505-2E9C-101B-9397-08002B2CF9AE}" pid="104" name="FSC#COOELAK@1.1001:OU">
    <vt:lpwstr>LAD1-IE (Abteilung Landesamtsdirektion / Internationale und Europäische Angelegenheiten)</vt:lpwstr>
  </property>
  <property fmtid="{D5CDD505-2E9C-101B-9397-08002B2CF9AE}" pid="105" name="FSC#COOELAK@1.1001:Priority">
    <vt:lpwstr/>
  </property>
  <property fmtid="{D5CDD505-2E9C-101B-9397-08002B2CF9AE}" pid="106" name="FSC#COOELAK@1.1001:ObjBarCode">
    <vt:lpwstr>*COO.1000.8802.5.408493*</vt:lpwstr>
  </property>
  <property fmtid="{D5CDD505-2E9C-101B-9397-08002B2CF9AE}" pid="107" name="FSC#COOELAK@1.1001:RefBarCode">
    <vt:lpwstr/>
  </property>
  <property fmtid="{D5CDD505-2E9C-101B-9397-08002B2CF9AE}" pid="108" name="FSC#COOELAK@1.1001:FileRefBarCode">
    <vt:lpwstr/>
  </property>
  <property fmtid="{D5CDD505-2E9C-101B-9397-08002B2CF9AE}" pid="109" name="FSC#COOELAK@1.1001:ExternalRef">
    <vt:lpwstr/>
  </property>
  <property fmtid="{D5CDD505-2E9C-101B-9397-08002B2CF9AE}" pid="110" name="FSC#COOELAK@1.1001:IncomingNumber">
    <vt:lpwstr/>
  </property>
  <property fmtid="{D5CDD505-2E9C-101B-9397-08002B2CF9AE}" pid="111" name="FSC#COOELAK@1.1001:IncomingSubject">
    <vt:lpwstr/>
  </property>
  <property fmtid="{D5CDD505-2E9C-101B-9397-08002B2CF9AE}" pid="112" name="FSC#COOELAK@1.1001:ProcessResponsible">
    <vt:lpwstr/>
  </property>
  <property fmtid="{D5CDD505-2E9C-101B-9397-08002B2CF9AE}" pid="113" name="FSC#COOELAK@1.1001:ProcessResponsiblePhone">
    <vt:lpwstr/>
  </property>
  <property fmtid="{D5CDD505-2E9C-101B-9397-08002B2CF9AE}" pid="114" name="FSC#COOELAK@1.1001:ProcessResponsibleMail">
    <vt:lpwstr/>
  </property>
  <property fmtid="{D5CDD505-2E9C-101B-9397-08002B2CF9AE}" pid="115" name="FSC#COOELAK@1.1001:ProcessResponsibleFax">
    <vt:lpwstr/>
  </property>
  <property fmtid="{D5CDD505-2E9C-101B-9397-08002B2CF9AE}" pid="116" name="FSC#COOELAK@1.1001:ApproverFirstName">
    <vt:lpwstr/>
  </property>
  <property fmtid="{D5CDD505-2E9C-101B-9397-08002B2CF9AE}" pid="117" name="FSC#COOELAK@1.1001:ApproverSurName">
    <vt:lpwstr/>
  </property>
  <property fmtid="{D5CDD505-2E9C-101B-9397-08002B2CF9AE}" pid="118" name="FSC#COOELAK@1.1001:ApproverTitle">
    <vt:lpwstr/>
  </property>
  <property fmtid="{D5CDD505-2E9C-101B-9397-08002B2CF9AE}" pid="119" name="FSC#COOELAK@1.1001:ExternalDate">
    <vt:lpwstr/>
  </property>
  <property fmtid="{D5CDD505-2E9C-101B-9397-08002B2CF9AE}" pid="120" name="FSC#COOELAK@1.1001:SettlementApprovedAt">
    <vt:lpwstr/>
  </property>
  <property fmtid="{D5CDD505-2E9C-101B-9397-08002B2CF9AE}" pid="121" name="FSC#COOELAK@1.1001:BaseNumber">
    <vt:lpwstr/>
  </property>
  <property fmtid="{D5CDD505-2E9C-101B-9397-08002B2CF9AE}" pid="122" name="FSC#COOELAK@1.1001:CurrentUserRolePos">
    <vt:lpwstr>Sekretariat</vt:lpwstr>
  </property>
  <property fmtid="{D5CDD505-2E9C-101B-9397-08002B2CF9AE}" pid="123" name="FSC#COOELAK@1.1001:CurrentUserEmail">
    <vt:lpwstr>regina.stierschneider@noel.gv.at</vt:lpwstr>
  </property>
  <property fmtid="{D5CDD505-2E9C-101B-9397-08002B2CF9AE}" pid="124" name="FSC#ELAKGOV@1.1001:PersonalSubjGender">
    <vt:lpwstr/>
  </property>
  <property fmtid="{D5CDD505-2E9C-101B-9397-08002B2CF9AE}" pid="125" name="FSC#ELAKGOV@1.1001:PersonalSubjFirstName">
    <vt:lpwstr/>
  </property>
  <property fmtid="{D5CDD505-2E9C-101B-9397-08002B2CF9AE}" pid="126" name="FSC#ELAKGOV@1.1001:PersonalSubjSurName">
    <vt:lpwstr/>
  </property>
  <property fmtid="{D5CDD505-2E9C-101B-9397-08002B2CF9AE}" pid="127" name="FSC#ELAKGOV@1.1001:PersonalSubjSalutation">
    <vt:lpwstr/>
  </property>
  <property fmtid="{D5CDD505-2E9C-101B-9397-08002B2CF9AE}" pid="128" name="FSC#ELAKGOV@1.1001:PersonalSubjAddress">
    <vt:lpwstr/>
  </property>
  <property fmtid="{D5CDD505-2E9C-101B-9397-08002B2CF9AE}" pid="129" name="FSC#ATSTATECFG@1.1001:Office">
    <vt:lpwstr/>
  </property>
  <property fmtid="{D5CDD505-2E9C-101B-9397-08002B2CF9AE}" pid="130" name="FSC#ATSTATECFG@1.1001:Agent">
    <vt:lpwstr/>
  </property>
  <property fmtid="{D5CDD505-2E9C-101B-9397-08002B2CF9AE}" pid="131" name="FSC#ATSTATECFG@1.1001:AgentPhone">
    <vt:lpwstr/>
  </property>
  <property fmtid="{D5CDD505-2E9C-101B-9397-08002B2CF9AE}" pid="132" name="FSC#ATSTATECFG@1.1001:DepartmentFax">
    <vt:lpwstr/>
  </property>
  <property fmtid="{D5CDD505-2E9C-101B-9397-08002B2CF9AE}" pid="133" name="FSC#ATSTATECFG@1.1001:DepartmentEMail">
    <vt:lpwstr/>
  </property>
  <property fmtid="{D5CDD505-2E9C-101B-9397-08002B2CF9AE}" pid="134" name="FSC#ATSTATECFG@1.1001:SubfileDate">
    <vt:lpwstr/>
  </property>
  <property fmtid="{D5CDD505-2E9C-101B-9397-08002B2CF9AE}" pid="135" name="FSC#ATSTATECFG@1.1001:SubfileSubject">
    <vt:lpwstr/>
  </property>
  <property fmtid="{D5CDD505-2E9C-101B-9397-08002B2CF9AE}" pid="136" name="FSC#ATSTATECFG@1.1001:DepartmentZipCode">
    <vt:lpwstr/>
  </property>
  <property fmtid="{D5CDD505-2E9C-101B-9397-08002B2CF9AE}" pid="137" name="FSC#ATSTATECFG@1.1001:DepartmentCountry">
    <vt:lpwstr/>
  </property>
  <property fmtid="{D5CDD505-2E9C-101B-9397-08002B2CF9AE}" pid="138" name="FSC#ATSTATECFG@1.1001:DepartmentCity">
    <vt:lpwstr/>
  </property>
  <property fmtid="{D5CDD505-2E9C-101B-9397-08002B2CF9AE}" pid="139" name="FSC#ATSTATECFG@1.1001:DepartmentStreet">
    <vt:lpwstr/>
  </property>
  <property fmtid="{D5CDD505-2E9C-101B-9397-08002B2CF9AE}" pid="140" name="FSC#ATSTATECFG@1.1001:DepartmentDVR">
    <vt:lpwstr/>
  </property>
  <property fmtid="{D5CDD505-2E9C-101B-9397-08002B2CF9AE}" pid="141" name="FSC#ATSTATECFG@1.1001:DepartmentUID">
    <vt:lpwstr/>
  </property>
  <property fmtid="{D5CDD505-2E9C-101B-9397-08002B2CF9AE}" pid="142" name="FSC#ATSTATECFG@1.1001:SubfileReference">
    <vt:lpwstr/>
  </property>
  <property fmtid="{D5CDD505-2E9C-101B-9397-08002B2CF9AE}" pid="143" name="FSC#ATSTATECFG@1.1001:Clause">
    <vt:lpwstr/>
  </property>
  <property fmtid="{D5CDD505-2E9C-101B-9397-08002B2CF9AE}" pid="144" name="FSC#ATSTATECFG@1.1001:ExternalFile">
    <vt:lpwstr/>
  </property>
  <property fmtid="{D5CDD505-2E9C-101B-9397-08002B2CF9AE}" pid="145" name="FSC#ATSTATECFG@1.1001:ApprovedSignature">
    <vt:lpwstr/>
  </property>
  <property fmtid="{D5CDD505-2E9C-101B-9397-08002B2CF9AE}" pid="146" name="FSC#ATSTATECFG@1.1001:BankAccount">
    <vt:lpwstr/>
  </property>
  <property fmtid="{D5CDD505-2E9C-101B-9397-08002B2CF9AE}" pid="147" name="FSC#ATSTATECFG@1.1001:BankAccountOwner">
    <vt:lpwstr/>
  </property>
  <property fmtid="{D5CDD505-2E9C-101B-9397-08002B2CF9AE}" pid="148" name="FSC#ATSTATECFG@1.1001:BankInstitute">
    <vt:lpwstr/>
  </property>
  <property fmtid="{D5CDD505-2E9C-101B-9397-08002B2CF9AE}" pid="149" name="FSC#ATSTATECFG@1.1001:BankAccountID">
    <vt:lpwstr/>
  </property>
  <property fmtid="{D5CDD505-2E9C-101B-9397-08002B2CF9AE}" pid="150" name="FSC#ATSTATECFG@1.1001:BankAccountIBAN">
    <vt:lpwstr/>
  </property>
  <property fmtid="{D5CDD505-2E9C-101B-9397-08002B2CF9AE}" pid="151" name="FSC#ATSTATECFG@1.1001:BankAccountBIC">
    <vt:lpwstr/>
  </property>
  <property fmtid="{D5CDD505-2E9C-101B-9397-08002B2CF9AE}" pid="152" name="FSC#ATSTATECFG@1.1001:BankName">
    <vt:lpwstr/>
  </property>
</Properties>
</file>